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9090" firstSheet="41" activeTab="41"/>
  </bookViews>
  <sheets>
    <sheet name="Адаево" sheetId="1" r:id="rId1"/>
    <sheet name="Арпаяз" sheetId="2" r:id="rId2"/>
    <sheet name="Асан-Елга" sheetId="3" r:id="rId3"/>
    <sheet name="Аш-Бузи" sheetId="4" r:id="rId4"/>
    <sheet name="Байлянгар" sheetId="5" r:id="rId5"/>
    <sheet name="Березняк" sheetId="6" r:id="rId6"/>
    <sheet name="Битлянгур" sheetId="7" r:id="rId7"/>
    <sheet name="Большой Кукмор" sheetId="8" r:id="rId8"/>
    <sheet name="Верхний-Арбаш" sheetId="9" r:id="rId9"/>
    <sheet name="Вахитово" sheetId="10" r:id="rId10"/>
    <sheet name="Большой-Сардек" sheetId="11" r:id="rId11"/>
    <sheet name="ДОУ1" sheetId="12" r:id="rId12"/>
    <sheet name="ДОУ2" sheetId="13" r:id="rId13"/>
    <sheet name="ДОУ4" sheetId="14" r:id="rId14"/>
    <sheet name="ДОУ6" sheetId="15" r:id="rId15"/>
    <sheet name="ДОУ7" sheetId="16" r:id="rId16"/>
    <sheet name="ДОУ8" sheetId="17" r:id="rId17"/>
    <sheet name="ДОУ9" sheetId="18" r:id="rId18"/>
    <sheet name="ДОУ10" sheetId="19" r:id="rId19"/>
    <sheet name="Лубяны2" sheetId="20" r:id="rId20"/>
    <sheet name="Лубяны4" sheetId="21" r:id="rId21"/>
    <sheet name="Каенсар" sheetId="22" r:id="rId22"/>
    <sheet name="Каркаусь" sheetId="23" r:id="rId23"/>
    <sheet name="Качимир" sheetId="24" r:id="rId24"/>
    <sheet name="Киндеркуль" sheetId="25" r:id="rId25"/>
    <sheet name="Княбаш" sheetId="26" r:id="rId26"/>
    <sheet name="Копки" sheetId="27" r:id="rId27"/>
    <sheet name="Кошкино" sheetId="28" r:id="rId28"/>
    <sheet name="Люга" sheetId="29" r:id="rId29"/>
    <sheet name="Мамашир" sheetId="30" r:id="rId30"/>
    <sheet name="Манзарас" sheetId="31" r:id="rId31"/>
    <sheet name="Ниж-Искубаш" sheetId="32" r:id="rId32"/>
    <sheet name="Ниж-Кумор" sheetId="33" r:id="rId33"/>
    <sheet name="Нырты" sheetId="34" r:id="rId34"/>
    <sheet name="Нырья" sheetId="35" r:id="rId35"/>
    <sheet name="Олуяз" sheetId="36" r:id="rId36"/>
    <sheet name="Ош-Юмья" sheetId="37" r:id="rId37"/>
    <sheet name="Поч-Кучук" sheetId="38" r:id="rId38"/>
    <sheet name="Поч-Шемордан" sheetId="39" r:id="rId39"/>
    <sheet name="Поршур" sheetId="40" r:id="rId40"/>
    <sheet name="Сардекбаш" sheetId="41" r:id="rId41"/>
    <sheet name="Село-чура" sheetId="42" r:id="rId42"/>
    <sheet name="Ср-кумор" sheetId="43" r:id="rId43"/>
    <sheet name="Ст-юмья" sheetId="44" r:id="rId44"/>
    <sheet name="Ташлы-Елга" sheetId="45" r:id="rId45"/>
    <sheet name="Туркаш" sheetId="46" r:id="rId46"/>
    <sheet name="Уркуш" sheetId="47" r:id="rId47"/>
    <sheet name="Урясьбаш" sheetId="48" r:id="rId48"/>
    <sheet name="Чарлы" sheetId="49" r:id="rId49"/>
    <sheet name="Чишмабаш" sheetId="50" r:id="rId50"/>
    <sheet name="ДОУ3" sheetId="51" r:id="rId51"/>
    <sheet name="Ядыгерь" sheetId="52" r:id="rId52"/>
    <sheet name="Янцобино" sheetId="53" r:id="rId53"/>
    <sheet name="Яныль" sheetId="54" r:id="rId54"/>
    <sheet name="Ятмас-Дусаево" sheetId="55" r:id="rId55"/>
    <sheet name="Саз-тамак" sheetId="56" r:id="rId56"/>
    <sheet name="Манзарас2" sheetId="57" r:id="rId57"/>
    <sheet name="Большой Кукмор2" sheetId="58" r:id="rId58"/>
    <sheet name="Малая-Чура" sheetId="59" r:id="rId59"/>
    <sheet name="Лельвиж" sheetId="60" r:id="rId60"/>
    <sheet name="Туембаш" sheetId="61" r:id="rId61"/>
    <sheet name="ДОУ5" sheetId="62" r:id="rId62"/>
    <sheet name="свод" sheetId="63" r:id="rId63"/>
    <sheet name="Лист3" sheetId="64" r:id="rId64"/>
  </sheets>
  <definedNames/>
  <calcPr fullCalcOnLoad="1"/>
</workbook>
</file>

<file path=xl/sharedStrings.xml><?xml version="1.0" encoding="utf-8"?>
<sst xmlns="http://schemas.openxmlformats.org/spreadsheetml/2006/main" count="3467" uniqueCount="108">
  <si>
    <t>Раздел 5. Финансово-экономическая деятельность учреждения</t>
  </si>
  <si>
    <t xml:space="preserve">            Код по ОКЕИ: тысяча рублей – 384 (с одним десятичным знаком)</t>
  </si>
  <si>
    <t>Наименование</t>
  </si>
  <si>
    <t>показателей</t>
  </si>
  <si>
    <t>№</t>
  </si>
  <si>
    <t>строки</t>
  </si>
  <si>
    <t>Фактически</t>
  </si>
  <si>
    <t>Объем средств учреждения – всего</t>
  </si>
  <si>
    <t>(сумма строк 02, 06)</t>
  </si>
  <si>
    <t>в том числе:</t>
  </si>
  <si>
    <t>бюджетные средства – всего</t>
  </si>
  <si>
    <t>(сумма строк 03-05)</t>
  </si>
  <si>
    <t>в том числе бюджета</t>
  </si>
  <si>
    <t>федерального</t>
  </si>
  <si>
    <t>субъекта РФ</t>
  </si>
  <si>
    <t>местного</t>
  </si>
  <si>
    <t>внебюджетные средства</t>
  </si>
  <si>
    <t>(сумма строк 07, 08, 10-12)</t>
  </si>
  <si>
    <t>в том числе средства:</t>
  </si>
  <si>
    <t>организаций</t>
  </si>
  <si>
    <t>населения</t>
  </si>
  <si>
    <t>из них родительская плата</t>
  </si>
  <si>
    <t>внебюджетных фондов</t>
  </si>
  <si>
    <t>иностранных источников</t>
  </si>
  <si>
    <t>5.2. Расходы учреждения</t>
  </si>
  <si>
    <t>Расходы учреждения – всего</t>
  </si>
  <si>
    <t>(сумма строк 02, 04-11)</t>
  </si>
  <si>
    <t>оплата труда</t>
  </si>
  <si>
    <t>из нее:</t>
  </si>
  <si>
    <t>педагогического персонала</t>
  </si>
  <si>
    <t>(без совместителей)</t>
  </si>
  <si>
    <t>начисления на оплату труда</t>
  </si>
  <si>
    <t>питание</t>
  </si>
  <si>
    <t>услуги связи</t>
  </si>
  <si>
    <t>транспортные услуги</t>
  </si>
  <si>
    <t>коммунальные услуги</t>
  </si>
  <si>
    <t xml:space="preserve">арендная плата за пользование имуществом </t>
  </si>
  <si>
    <t>услуги по содержанию имущества</t>
  </si>
  <si>
    <t>прочие затраты</t>
  </si>
  <si>
    <t>Инвестиции</t>
  </si>
  <si>
    <t>другие внебюджетные средства</t>
  </si>
  <si>
    <t>Справка</t>
  </si>
  <si>
    <t>Наименование показателя</t>
  </si>
  <si>
    <t>№ строки</t>
  </si>
  <si>
    <t>Среднесписочная численность педагогического персонала (без совместителей)</t>
  </si>
  <si>
    <t>5.1. Распределение объема средств учреждения по источникам их получения</t>
  </si>
  <si>
    <t>Арпаязский детский сад</t>
  </si>
  <si>
    <t>Аш-Бузинский детский сад</t>
  </si>
  <si>
    <t>Байлянгарский детский сад</t>
  </si>
  <si>
    <t>Битлянгурский детский сад</t>
  </si>
  <si>
    <t>Большой-Кукморский детский сад</t>
  </si>
  <si>
    <t>Адаевский детский сад</t>
  </si>
  <si>
    <t>Верхний-арбашский детский сад</t>
  </si>
  <si>
    <t>Большой-Сардекскийский детский сад</t>
  </si>
  <si>
    <t>Асан-Елгинский детский сад</t>
  </si>
  <si>
    <t>Березнякский детский сад</t>
  </si>
  <si>
    <t xml:space="preserve">МОУ Детский сад №1 "Березка" п.г.т.Кукмор </t>
  </si>
  <si>
    <t>МОУ Детский сад №2 "Чулпан" п.г.т.Кукмор</t>
  </si>
  <si>
    <t>МОУ Детский сад №4"Ляйсан" п.г.т.Кукмор</t>
  </si>
  <si>
    <t>МОУ детский сад №6 "Радуга" п.г.т.Кукмор</t>
  </si>
  <si>
    <t>МОУ Детский сад №7 "Колокольчик" п.г.т.Кукмор</t>
  </si>
  <si>
    <t>Моу Детский сад №8 "Ручеек" п.г.т.Кукмор</t>
  </si>
  <si>
    <t>МОУ Детский сад №9 "Рябинушка" п.г.т.Кукмор</t>
  </si>
  <si>
    <t>МОУ Детский сад №10 "Ромашка" п.г.т.Кукмор</t>
  </si>
  <si>
    <t>МОУ Детский сад №2 с.Лубяны</t>
  </si>
  <si>
    <t>МОУ Детский сад №4 с.Лубяны</t>
  </si>
  <si>
    <t>Каенсарский  детский сад</t>
  </si>
  <si>
    <t>Каркаусский детский сад</t>
  </si>
  <si>
    <t>Качимирский детский сад</t>
  </si>
  <si>
    <t>Киндеркульский детский сад</t>
  </si>
  <si>
    <t>Княбашский детский сад</t>
  </si>
  <si>
    <t>Кошкинский детский сад</t>
  </si>
  <si>
    <t>Копкинский детский сад</t>
  </si>
  <si>
    <t>Люгинский детский сад</t>
  </si>
  <si>
    <t>Мамаширский детский сад</t>
  </si>
  <si>
    <t>Манзарасский детский сад</t>
  </si>
  <si>
    <t>Нижне-Искубашский детский сад</t>
  </si>
  <si>
    <t>Нижниекуморский детский сад</t>
  </si>
  <si>
    <t>Ныртинский детский сад</t>
  </si>
  <si>
    <t>Нырьинский детский сад</t>
  </si>
  <si>
    <t>Олуязский детский сад</t>
  </si>
  <si>
    <t>Ош-Юмьинский детский сад</t>
  </si>
  <si>
    <t>Поршурский детский сад</t>
  </si>
  <si>
    <t>Сардекбашский детский сад</t>
  </si>
  <si>
    <t>Средне-Куморский детский сад</t>
  </si>
  <si>
    <t>Старо-Юмьинский детский сад</t>
  </si>
  <si>
    <t>Ташлы-Елгинский детский сад</t>
  </si>
  <si>
    <t>Туркашский детский сад</t>
  </si>
  <si>
    <t>Чарлинский детский сад</t>
  </si>
  <si>
    <t>Чишмабашский детский сад</t>
  </si>
  <si>
    <t>Ядыгерский детский сад</t>
  </si>
  <si>
    <t>Янцобинский детский сад</t>
  </si>
  <si>
    <t>Яныльский детский сад</t>
  </si>
  <si>
    <t>Ятмас-Дусаевский детский сад</t>
  </si>
  <si>
    <t>Саз-Тамакский детский сад</t>
  </si>
  <si>
    <t>Манзарасский  детский сад №2</t>
  </si>
  <si>
    <t>Боьшекукморский  детский сад  №2</t>
  </si>
  <si>
    <t>Мало-Чуринский детский сад</t>
  </si>
  <si>
    <t>Лельвижский детский сад</t>
  </si>
  <si>
    <t>МБДОУ Детский сад №3 "Солнышко" п.г.т.Кукмор</t>
  </si>
  <si>
    <t>Сводная</t>
  </si>
  <si>
    <t>ё</t>
  </si>
  <si>
    <t>из них родительская плата ( В-Арбаш ,Уркуш)</t>
  </si>
  <si>
    <t>Заведующий МБДОУ "Детский сад села Вахитово"                                                                                  З.Р. Никитина</t>
  </si>
  <si>
    <t>МБДОУ "Детский сад села Вахитово"</t>
  </si>
  <si>
    <t>Село- Чуринский детский сад</t>
  </si>
  <si>
    <t xml:space="preserve">Заведующий      </t>
  </si>
  <si>
    <t>Раздел 5. Финансово-экономическая деятельность учреждения на 2018год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</si>
</sst>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 indent="3"/>
    </xf>
    <xf numFmtId="0" fontId="3" fillId="0" borderId="14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2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 indent="2"/>
    </xf>
    <xf numFmtId="0" fontId="3" fillId="0" borderId="11" xfId="0" applyFont="1" applyBorder="1" applyAlignment="1">
      <alignment horizontal="left" vertical="top" wrapText="1" indent="3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3"/>
    </xf>
    <xf numFmtId="0" fontId="4" fillId="0" borderId="0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vertical="top" wrapText="1" indent="2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vertical="top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indent="3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 indent="3"/>
    </xf>
    <xf numFmtId="0" fontId="7" fillId="0" borderId="14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 indent="3"/>
    </xf>
    <xf numFmtId="0" fontId="7" fillId="0" borderId="14" xfId="0" applyFont="1" applyBorder="1" applyAlignment="1">
      <alignment horizontal="left" vertical="top" wrapText="1" indent="2"/>
    </xf>
    <xf numFmtId="0" fontId="7" fillId="0" borderId="15" xfId="0" applyFont="1" applyBorder="1" applyAlignment="1">
      <alignment horizontal="left" vertical="top" wrapText="1" indent="2"/>
    </xf>
    <xf numFmtId="0" fontId="7" fillId="0" borderId="1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7" fillId="0" borderId="17" xfId="0" applyFont="1" applyFill="1" applyBorder="1" applyAlignment="1">
      <alignment horizontal="left" vertical="top" wrapText="1" indent="2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7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A4">
      <selection activeCell="D25" sqref="D25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51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8" ht="16.5" customHeight="1">
      <c r="B11" s="8" t="s">
        <v>7</v>
      </c>
      <c r="C11" s="66">
        <v>1</v>
      </c>
      <c r="D11" s="68">
        <f>D13+D20</f>
        <v>2091.6</v>
      </c>
      <c r="F11" s="8" t="s">
        <v>25</v>
      </c>
      <c r="G11" s="66">
        <v>1</v>
      </c>
      <c r="H11" s="68">
        <f>H13+H18+H19+H20+H21+H22+H23+H24+H25</f>
        <v>2084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1792.4</v>
      </c>
      <c r="F13" s="11" t="s">
        <v>9</v>
      </c>
      <c r="G13" s="66">
        <v>2</v>
      </c>
      <c r="H13" s="68">
        <v>986.9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347.8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296.6</v>
      </c>
    </row>
    <row r="19" spans="2:8" ht="20.25" customHeight="1" thickBot="1">
      <c r="B19" s="13" t="s">
        <v>15</v>
      </c>
      <c r="C19" s="14">
        <v>5</v>
      </c>
      <c r="D19" s="7">
        <v>1792.4</v>
      </c>
      <c r="F19" s="12" t="s">
        <v>32</v>
      </c>
      <c r="G19" s="14">
        <v>5</v>
      </c>
      <c r="H19" s="7">
        <v>208.5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299.2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386.6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v>299.2</v>
      </c>
      <c r="F24" s="12" t="s">
        <v>37</v>
      </c>
      <c r="G24" s="14">
        <v>10</v>
      </c>
      <c r="H24" s="7">
        <v>38.6</v>
      </c>
    </row>
    <row r="25" spans="2:8" ht="18.75" customHeight="1" thickBot="1">
      <c r="B25" s="16" t="s">
        <v>21</v>
      </c>
      <c r="C25" s="7">
        <v>9</v>
      </c>
      <c r="D25" s="7">
        <v>299.2</v>
      </c>
      <c r="F25" s="12" t="s">
        <v>38</v>
      </c>
      <c r="G25" s="14">
        <v>11</v>
      </c>
      <c r="H25" s="7">
        <v>166.8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zoomScalePageLayoutView="0" workbookViewId="0" topLeftCell="C16">
      <selection activeCell="B2" sqref="B2:J35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spans="2:10" ht="13.5" customHeight="1">
      <c r="B2" s="1" t="s">
        <v>0</v>
      </c>
      <c r="C2" s="63"/>
      <c r="D2" s="63"/>
      <c r="E2" s="63"/>
      <c r="F2" s="63"/>
      <c r="G2" s="63"/>
      <c r="H2" s="63"/>
      <c r="I2" s="63"/>
      <c r="J2" s="63"/>
    </row>
    <row r="3" spans="2:10" ht="13.5" customHeight="1">
      <c r="B3" s="1"/>
      <c r="C3" s="63"/>
      <c r="D3" s="63"/>
      <c r="E3" s="63"/>
      <c r="F3" s="63"/>
      <c r="G3" s="63"/>
      <c r="H3" s="63"/>
      <c r="I3" s="63"/>
      <c r="J3" s="63"/>
    </row>
    <row r="4" spans="2:10" ht="17.25" customHeight="1">
      <c r="B4" s="36" t="s">
        <v>104</v>
      </c>
      <c r="C4" s="36"/>
      <c r="D4" s="37"/>
      <c r="E4" s="37"/>
      <c r="F4" s="37"/>
      <c r="G4" s="37"/>
      <c r="H4" s="37"/>
      <c r="I4" s="63"/>
      <c r="J4" s="63"/>
    </row>
    <row r="5" spans="2:10" ht="15.75" customHeight="1" hidden="1">
      <c r="B5" s="37"/>
      <c r="C5" s="37"/>
      <c r="D5" s="37"/>
      <c r="E5" s="37"/>
      <c r="F5" s="37"/>
      <c r="G5" s="37"/>
      <c r="H5" s="37"/>
      <c r="I5" s="63"/>
      <c r="J5" s="63"/>
    </row>
    <row r="6" spans="2:10" ht="31.5" customHeight="1">
      <c r="B6" s="1" t="s">
        <v>45</v>
      </c>
      <c r="C6" s="37"/>
      <c r="D6" s="37"/>
      <c r="E6" s="37"/>
      <c r="F6" s="38" t="s">
        <v>24</v>
      </c>
      <c r="G6" s="37"/>
      <c r="H6" s="37"/>
      <c r="I6" s="63"/>
      <c r="J6" s="63"/>
    </row>
    <row r="7" spans="2:10" ht="16.5" thickBot="1">
      <c r="B7" s="39" t="s">
        <v>1</v>
      </c>
      <c r="C7" s="37"/>
      <c r="D7" s="37"/>
      <c r="E7" s="37"/>
      <c r="F7" s="39" t="s">
        <v>1</v>
      </c>
      <c r="G7" s="37"/>
      <c r="H7" s="37"/>
      <c r="I7" s="63"/>
      <c r="J7" s="63"/>
    </row>
    <row r="8" spans="2:10" ht="13.5" customHeight="1">
      <c r="B8" s="40" t="s">
        <v>2</v>
      </c>
      <c r="C8" s="41" t="s">
        <v>4</v>
      </c>
      <c r="D8" s="73" t="s">
        <v>6</v>
      </c>
      <c r="E8" s="37"/>
      <c r="F8" s="40" t="s">
        <v>2</v>
      </c>
      <c r="G8" s="41" t="s">
        <v>4</v>
      </c>
      <c r="H8" s="73" t="s">
        <v>6</v>
      </c>
      <c r="I8" s="63"/>
      <c r="J8" s="63"/>
    </row>
    <row r="9" spans="2:10" ht="15.75" customHeight="1" thickBot="1">
      <c r="B9" s="42" t="s">
        <v>3</v>
      </c>
      <c r="C9" s="43" t="s">
        <v>5</v>
      </c>
      <c r="D9" s="74"/>
      <c r="E9" s="37"/>
      <c r="F9" s="44" t="s">
        <v>3</v>
      </c>
      <c r="G9" s="43" t="s">
        <v>5</v>
      </c>
      <c r="H9" s="74"/>
      <c r="I9" s="63"/>
      <c r="J9" s="63"/>
    </row>
    <row r="10" spans="2:10" ht="16.5" thickBot="1">
      <c r="B10" s="42">
        <v>1</v>
      </c>
      <c r="C10" s="43">
        <v>2</v>
      </c>
      <c r="D10" s="43">
        <v>3</v>
      </c>
      <c r="E10" s="37"/>
      <c r="F10" s="45">
        <v>1</v>
      </c>
      <c r="G10" s="43">
        <v>2</v>
      </c>
      <c r="H10" s="43">
        <v>3</v>
      </c>
      <c r="I10" s="63"/>
      <c r="J10" s="63"/>
    </row>
    <row r="11" spans="2:10" ht="16.5" customHeight="1">
      <c r="B11" s="46" t="s">
        <v>7</v>
      </c>
      <c r="C11" s="73">
        <v>1</v>
      </c>
      <c r="D11" s="75">
        <f>D13+D20</f>
        <v>6566.4</v>
      </c>
      <c r="E11" s="37"/>
      <c r="F11" s="46" t="s">
        <v>25</v>
      </c>
      <c r="G11" s="73">
        <v>1</v>
      </c>
      <c r="H11" s="75">
        <f>H13+H18+H19+H20+H21+H22+H23+H24+H25</f>
        <v>6050.200000000001</v>
      </c>
      <c r="I11" s="63">
        <f>D11-H11</f>
        <v>516.1999999999989</v>
      </c>
      <c r="J11" s="63"/>
    </row>
    <row r="12" spans="2:10" ht="15" customHeight="1" thickBot="1">
      <c r="B12" s="47" t="s">
        <v>8</v>
      </c>
      <c r="C12" s="74"/>
      <c r="D12" s="76"/>
      <c r="E12" s="37"/>
      <c r="F12" s="47" t="s">
        <v>26</v>
      </c>
      <c r="G12" s="74"/>
      <c r="H12" s="76"/>
      <c r="I12" s="63"/>
      <c r="J12" s="63"/>
    </row>
    <row r="13" spans="2:10" ht="18" customHeight="1">
      <c r="B13" s="48" t="s">
        <v>9</v>
      </c>
      <c r="C13" s="73">
        <v>2</v>
      </c>
      <c r="D13" s="75">
        <f>D17+D18+D19</f>
        <v>4937.7</v>
      </c>
      <c r="E13" s="37"/>
      <c r="F13" s="49" t="s">
        <v>9</v>
      </c>
      <c r="G13" s="73">
        <v>2</v>
      </c>
      <c r="H13" s="75">
        <v>3115.6</v>
      </c>
      <c r="I13" s="63"/>
      <c r="J13" s="63"/>
    </row>
    <row r="14" spans="2:10" ht="20.25" customHeight="1" thickBot="1">
      <c r="B14" s="49" t="s">
        <v>10</v>
      </c>
      <c r="C14" s="77"/>
      <c r="D14" s="78"/>
      <c r="E14" s="37"/>
      <c r="F14" s="50" t="s">
        <v>27</v>
      </c>
      <c r="G14" s="74"/>
      <c r="H14" s="76"/>
      <c r="I14" s="63"/>
      <c r="J14" s="63"/>
    </row>
    <row r="15" spans="2:10" ht="17.25" customHeight="1" thickBot="1">
      <c r="B15" s="50" t="s">
        <v>11</v>
      </c>
      <c r="C15" s="74"/>
      <c r="D15" s="76"/>
      <c r="E15" s="37"/>
      <c r="F15" s="48" t="s">
        <v>28</v>
      </c>
      <c r="G15" s="73">
        <v>3</v>
      </c>
      <c r="H15" s="75">
        <v>1340.1</v>
      </c>
      <c r="I15" s="63"/>
      <c r="J15" s="63"/>
    </row>
    <row r="16" spans="2:10" ht="21.75" customHeight="1" thickBot="1">
      <c r="B16" s="51" t="s">
        <v>12</v>
      </c>
      <c r="C16" s="43"/>
      <c r="D16" s="43"/>
      <c r="E16" s="37"/>
      <c r="F16" s="48" t="s">
        <v>29</v>
      </c>
      <c r="G16" s="77"/>
      <c r="H16" s="78"/>
      <c r="I16" s="63"/>
      <c r="J16" s="63"/>
    </row>
    <row r="17" spans="2:10" ht="21" customHeight="1" thickBot="1">
      <c r="B17" s="51" t="s">
        <v>13</v>
      </c>
      <c r="C17" s="52">
        <v>3</v>
      </c>
      <c r="D17" s="43"/>
      <c r="E17" s="37"/>
      <c r="F17" s="53" t="s">
        <v>30</v>
      </c>
      <c r="G17" s="74"/>
      <c r="H17" s="76"/>
      <c r="I17" s="63"/>
      <c r="J17" s="63"/>
    </row>
    <row r="18" spans="2:10" ht="18.75" customHeight="1" thickBot="1">
      <c r="B18" s="51" t="s">
        <v>14</v>
      </c>
      <c r="C18" s="52">
        <v>4</v>
      </c>
      <c r="D18" s="43"/>
      <c r="E18" s="37"/>
      <c r="F18" s="50" t="s">
        <v>31</v>
      </c>
      <c r="G18" s="52">
        <v>4</v>
      </c>
      <c r="H18" s="43">
        <v>940.4</v>
      </c>
      <c r="I18" s="63"/>
      <c r="J18" s="63"/>
    </row>
    <row r="19" spans="2:10" ht="20.25" customHeight="1" thickBot="1">
      <c r="B19" s="51" t="s">
        <v>15</v>
      </c>
      <c r="C19" s="52">
        <v>5</v>
      </c>
      <c r="D19" s="43">
        <v>4937.7</v>
      </c>
      <c r="E19" s="37"/>
      <c r="F19" s="50" t="s">
        <v>32</v>
      </c>
      <c r="G19" s="52">
        <v>5</v>
      </c>
      <c r="H19" s="43">
        <v>637.3</v>
      </c>
      <c r="I19" s="63"/>
      <c r="J19" s="63"/>
    </row>
    <row r="20" spans="2:10" ht="18.75" customHeight="1" thickBot="1">
      <c r="B20" s="49" t="s">
        <v>16</v>
      </c>
      <c r="C20" s="73">
        <v>6</v>
      </c>
      <c r="D20" s="75">
        <f>D22+D24+D26+D27+D28</f>
        <v>1628.7</v>
      </c>
      <c r="E20" s="37"/>
      <c r="F20" s="50" t="s">
        <v>33</v>
      </c>
      <c r="G20" s="52">
        <v>6</v>
      </c>
      <c r="H20" s="43">
        <v>19.6</v>
      </c>
      <c r="I20" s="63"/>
      <c r="J20" s="63"/>
    </row>
    <row r="21" spans="2:10" ht="19.5" customHeight="1" thickBot="1">
      <c r="B21" s="50" t="s">
        <v>17</v>
      </c>
      <c r="C21" s="74"/>
      <c r="D21" s="76"/>
      <c r="E21" s="37"/>
      <c r="F21" s="50" t="s">
        <v>34</v>
      </c>
      <c r="G21" s="52">
        <v>7</v>
      </c>
      <c r="H21" s="43"/>
      <c r="I21" s="63"/>
      <c r="J21" s="63"/>
    </row>
    <row r="22" spans="2:10" ht="18.75" customHeight="1" thickBot="1">
      <c r="B22" s="54" t="s">
        <v>18</v>
      </c>
      <c r="C22" s="73">
        <v>7</v>
      </c>
      <c r="D22" s="75">
        <v>101.8</v>
      </c>
      <c r="E22" s="37"/>
      <c r="F22" s="50" t="s">
        <v>35</v>
      </c>
      <c r="G22" s="52">
        <v>8</v>
      </c>
      <c r="H22" s="43">
        <v>1007.1</v>
      </c>
      <c r="I22" s="63">
        <v>101</v>
      </c>
      <c r="J22" s="63"/>
    </row>
    <row r="23" spans="2:10" ht="17.25" customHeight="1" thickBot="1">
      <c r="B23" s="51" t="s">
        <v>19</v>
      </c>
      <c r="C23" s="74"/>
      <c r="D23" s="76"/>
      <c r="E23" s="37"/>
      <c r="F23" s="50" t="s">
        <v>36</v>
      </c>
      <c r="G23" s="52">
        <v>9</v>
      </c>
      <c r="H23" s="43"/>
      <c r="I23" s="63"/>
      <c r="J23" s="63"/>
    </row>
    <row r="24" spans="2:10" ht="18.75" customHeight="1" thickBot="1">
      <c r="B24" s="51" t="s">
        <v>20</v>
      </c>
      <c r="C24" s="52">
        <v>8</v>
      </c>
      <c r="D24" s="43">
        <f>D25</f>
        <v>1526.9</v>
      </c>
      <c r="E24" s="37"/>
      <c r="F24" s="50" t="s">
        <v>37</v>
      </c>
      <c r="G24" s="52">
        <v>10</v>
      </c>
      <c r="H24" s="43">
        <v>30.9</v>
      </c>
      <c r="I24" s="63"/>
      <c r="J24" s="63"/>
    </row>
    <row r="25" spans="2:10" ht="18.75" customHeight="1" thickBot="1">
      <c r="B25" s="53" t="s">
        <v>21</v>
      </c>
      <c r="C25" s="43">
        <v>9</v>
      </c>
      <c r="D25" s="43">
        <v>1526.9</v>
      </c>
      <c r="E25" s="37"/>
      <c r="F25" s="50" t="s">
        <v>38</v>
      </c>
      <c r="G25" s="52">
        <v>11</v>
      </c>
      <c r="H25" s="43">
        <v>299.3</v>
      </c>
      <c r="I25" s="63"/>
      <c r="J25" s="63"/>
    </row>
    <row r="26" spans="2:10" ht="21" customHeight="1" thickBot="1">
      <c r="B26" s="51" t="s">
        <v>22</v>
      </c>
      <c r="C26" s="43">
        <v>10</v>
      </c>
      <c r="D26" s="43"/>
      <c r="E26" s="37"/>
      <c r="F26" s="47" t="s">
        <v>39</v>
      </c>
      <c r="G26" s="43">
        <v>12</v>
      </c>
      <c r="H26" s="43"/>
      <c r="I26" s="63"/>
      <c r="J26" s="63"/>
    </row>
    <row r="27" spans="2:10" ht="19.5" customHeight="1" thickBot="1">
      <c r="B27" s="54" t="s">
        <v>23</v>
      </c>
      <c r="C27" s="43">
        <v>11</v>
      </c>
      <c r="D27" s="43"/>
      <c r="E27" s="37"/>
      <c r="F27" s="37"/>
      <c r="G27" s="37"/>
      <c r="H27" s="37"/>
      <c r="I27" s="63"/>
      <c r="J27" s="63"/>
    </row>
    <row r="28" spans="2:10" ht="21.75" customHeight="1" thickBot="1">
      <c r="B28" s="55" t="s">
        <v>40</v>
      </c>
      <c r="C28" s="56">
        <v>12</v>
      </c>
      <c r="D28" s="56"/>
      <c r="E28" s="37"/>
      <c r="F28" s="37"/>
      <c r="G28" s="37"/>
      <c r="H28" s="37"/>
      <c r="I28" s="63"/>
      <c r="J28" s="63"/>
    </row>
    <row r="29" spans="2:10" ht="15.75">
      <c r="B29" s="37"/>
      <c r="C29" s="37"/>
      <c r="D29" s="37"/>
      <c r="E29" s="37"/>
      <c r="F29" s="37"/>
      <c r="G29" s="37"/>
      <c r="H29" s="37"/>
      <c r="I29" s="63"/>
      <c r="J29" s="63"/>
    </row>
    <row r="30" spans="2:10" ht="16.5" customHeight="1">
      <c r="B30" s="57" t="s">
        <v>41</v>
      </c>
      <c r="C30" s="37"/>
      <c r="D30" s="37"/>
      <c r="E30" s="37"/>
      <c r="F30" s="37"/>
      <c r="G30" s="37"/>
      <c r="H30" s="37"/>
      <c r="I30" s="63"/>
      <c r="J30" s="63"/>
    </row>
    <row r="31" spans="2:10" ht="16.5" customHeight="1">
      <c r="B31" s="58" t="s">
        <v>42</v>
      </c>
      <c r="C31" s="59" t="s">
        <v>43</v>
      </c>
      <c r="D31" s="59" t="s">
        <v>6</v>
      </c>
      <c r="E31" s="37"/>
      <c r="F31" s="37"/>
      <c r="G31" s="37"/>
      <c r="H31" s="37"/>
      <c r="I31" s="63"/>
      <c r="J31" s="63"/>
    </row>
    <row r="32" spans="2:10" ht="15.75">
      <c r="B32" s="60">
        <v>1</v>
      </c>
      <c r="C32" s="60">
        <v>2</v>
      </c>
      <c r="D32" s="60">
        <v>3</v>
      </c>
      <c r="E32" s="37"/>
      <c r="F32" s="37"/>
      <c r="G32" s="37"/>
      <c r="H32" s="37"/>
      <c r="I32" s="63"/>
      <c r="J32" s="63"/>
    </row>
    <row r="33" spans="2:10" ht="36.75" customHeight="1">
      <c r="B33" s="62" t="s">
        <v>44</v>
      </c>
      <c r="C33" s="60">
        <v>13</v>
      </c>
      <c r="D33" s="59">
        <v>4.2</v>
      </c>
      <c r="E33" s="37"/>
      <c r="F33" s="37"/>
      <c r="G33" s="37"/>
      <c r="H33" s="37"/>
      <c r="I33" s="63"/>
      <c r="J33" s="63"/>
    </row>
    <row r="34" spans="2:10" ht="18.75" customHeight="1">
      <c r="B34" s="37"/>
      <c r="C34" s="37"/>
      <c r="D34" s="37"/>
      <c r="E34" s="37"/>
      <c r="F34" s="37"/>
      <c r="G34" s="37"/>
      <c r="H34" s="37"/>
      <c r="I34" s="63"/>
      <c r="J34" s="63"/>
    </row>
    <row r="35" spans="2:10" ht="16.5" customHeight="1">
      <c r="B35" s="72" t="s">
        <v>103</v>
      </c>
      <c r="C35" s="72"/>
      <c r="D35" s="72"/>
      <c r="E35" s="72"/>
      <c r="F35" s="72"/>
      <c r="G35" s="61"/>
      <c r="H35" s="61"/>
      <c r="I35" s="64"/>
      <c r="J35" s="63"/>
    </row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7">
    <mergeCell ref="H13:H14"/>
    <mergeCell ref="C22:C23"/>
    <mergeCell ref="D22:D23"/>
    <mergeCell ref="C13:C15"/>
    <mergeCell ref="D13:D15"/>
    <mergeCell ref="G15:G17"/>
    <mergeCell ref="H15:H17"/>
    <mergeCell ref="B35:F35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H26" sqref="H26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53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6182.2</v>
      </c>
      <c r="F11" s="8" t="s">
        <v>25</v>
      </c>
      <c r="G11" s="66">
        <v>1</v>
      </c>
      <c r="H11" s="68">
        <f>H13+H18+H19+H20+H21+H22+H23+H24+H25</f>
        <v>6071.599999999999</v>
      </c>
      <c r="I11">
        <f>D11-H11</f>
        <v>110.60000000000036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5066.7</v>
      </c>
      <c r="F13" s="11" t="s">
        <v>9</v>
      </c>
      <c r="G13" s="66">
        <v>2</v>
      </c>
      <c r="H13" s="68">
        <v>3043.1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1160.7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910.5</v>
      </c>
    </row>
    <row r="19" spans="2:8" ht="20.25" customHeight="1" thickBot="1">
      <c r="B19" s="13" t="s">
        <v>15</v>
      </c>
      <c r="C19" s="14">
        <v>5</v>
      </c>
      <c r="D19" s="7">
        <v>5066.7</v>
      </c>
      <c r="F19" s="12" t="s">
        <v>32</v>
      </c>
      <c r="G19" s="14">
        <v>5</v>
      </c>
      <c r="H19" s="7">
        <v>702.4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1115.5</v>
      </c>
      <c r="F20" s="12" t="s">
        <v>33</v>
      </c>
      <c r="G20" s="14">
        <v>6</v>
      </c>
      <c r="H20" s="7">
        <v>9.4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9" ht="18.75" customHeight="1" thickBot="1">
      <c r="B22" s="15" t="s">
        <v>18</v>
      </c>
      <c r="C22" s="66">
        <v>7</v>
      </c>
      <c r="D22" s="68">
        <v>25.1</v>
      </c>
      <c r="F22" s="12" t="s">
        <v>35</v>
      </c>
      <c r="G22" s="14">
        <v>8</v>
      </c>
      <c r="H22" s="7">
        <v>672.9</v>
      </c>
      <c r="I22">
        <v>48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1090.4</v>
      </c>
      <c r="F24" s="12" t="s">
        <v>37</v>
      </c>
      <c r="G24" s="14">
        <v>10</v>
      </c>
      <c r="H24" s="7">
        <v>57.5</v>
      </c>
    </row>
    <row r="25" spans="2:8" ht="18.75" customHeight="1" thickBot="1">
      <c r="B25" s="16" t="s">
        <v>21</v>
      </c>
      <c r="C25" s="7">
        <v>9</v>
      </c>
      <c r="D25" s="7">
        <v>1090.4</v>
      </c>
      <c r="F25" s="12" t="s">
        <v>38</v>
      </c>
      <c r="G25" s="14">
        <v>11</v>
      </c>
      <c r="H25" s="7">
        <v>675.8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3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56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13371.7</v>
      </c>
      <c r="F11" s="8" t="s">
        <v>25</v>
      </c>
      <c r="G11" s="66">
        <v>1</v>
      </c>
      <c r="H11" s="68">
        <f>H13+H18+H19+H20+H21+H22+H23+H24+H25</f>
        <v>13166.7</v>
      </c>
      <c r="I11">
        <f>D11-H11</f>
        <v>205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9646.9</v>
      </c>
      <c r="F13" s="11" t="s">
        <v>9</v>
      </c>
      <c r="G13" s="66">
        <v>2</v>
      </c>
      <c r="H13" s="68">
        <v>7673.2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4429.3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2314.2</v>
      </c>
    </row>
    <row r="19" spans="2:9" ht="20.25" customHeight="1" thickBot="1">
      <c r="B19" s="13" t="s">
        <v>15</v>
      </c>
      <c r="C19" s="14">
        <v>5</v>
      </c>
      <c r="D19" s="7">
        <v>9646.9</v>
      </c>
      <c r="F19" s="12" t="s">
        <v>32</v>
      </c>
      <c r="G19" s="14">
        <v>5</v>
      </c>
      <c r="H19" s="7">
        <v>1829.5</v>
      </c>
      <c r="I19">
        <v>72.4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3724.8</v>
      </c>
      <c r="F20" s="12" t="s">
        <v>33</v>
      </c>
      <c r="G20" s="14">
        <v>6</v>
      </c>
      <c r="H20" s="7">
        <v>15.1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766.2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3653.9</v>
      </c>
      <c r="F24" s="12" t="s">
        <v>37</v>
      </c>
      <c r="G24" s="14">
        <v>10</v>
      </c>
      <c r="H24" s="7">
        <v>88.1</v>
      </c>
    </row>
    <row r="25" spans="2:8" ht="18.75" customHeight="1" thickBot="1">
      <c r="B25" s="16" t="s">
        <v>21</v>
      </c>
      <c r="C25" s="7">
        <v>9</v>
      </c>
      <c r="D25" s="7">
        <v>3653.9</v>
      </c>
      <c r="F25" s="12" t="s">
        <v>38</v>
      </c>
      <c r="G25" s="14">
        <v>11</v>
      </c>
      <c r="H25" s="7">
        <v>480.4</v>
      </c>
    </row>
    <row r="26" spans="2:8" ht="21" customHeight="1" thickBot="1">
      <c r="B26" s="13" t="s">
        <v>22</v>
      </c>
      <c r="C26" s="7">
        <v>10</v>
      </c>
      <c r="D26" s="7">
        <v>0</v>
      </c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70.9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13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H26" sqref="H26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57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14212.400000000001</v>
      </c>
      <c r="F11" s="8" t="s">
        <v>25</v>
      </c>
      <c r="G11" s="66">
        <v>1</v>
      </c>
      <c r="H11" s="68">
        <f>H13+H18+H19+H20+H21+H22+H23+H24+H25</f>
        <v>13956.1</v>
      </c>
      <c r="I11">
        <f>D11-H11</f>
        <v>256.3000000000011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10536.2</v>
      </c>
      <c r="F13" s="11" t="s">
        <v>9</v>
      </c>
      <c r="G13" s="66">
        <v>2</v>
      </c>
      <c r="H13" s="68">
        <v>8136.2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5194.4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2450.1</v>
      </c>
    </row>
    <row r="19" spans="2:9" ht="20.25" customHeight="1" thickBot="1">
      <c r="B19" s="13" t="s">
        <v>15</v>
      </c>
      <c r="C19" s="14">
        <v>5</v>
      </c>
      <c r="D19" s="7">
        <v>10536.2</v>
      </c>
      <c r="F19" s="12" t="s">
        <v>32</v>
      </c>
      <c r="G19" s="14">
        <v>5</v>
      </c>
      <c r="H19" s="7">
        <v>1726.1</v>
      </c>
      <c r="I19">
        <v>56.7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3676.2</v>
      </c>
      <c r="F20" s="12" t="s">
        <v>33</v>
      </c>
      <c r="G20" s="14">
        <v>6</v>
      </c>
      <c r="H20" s="7">
        <v>15.6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>
        <v>0</v>
      </c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862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3617.7</v>
      </c>
      <c r="F24" s="12" t="s">
        <v>37</v>
      </c>
      <c r="G24" s="14">
        <v>10</v>
      </c>
      <c r="H24" s="7">
        <v>101.6</v>
      </c>
    </row>
    <row r="25" spans="2:8" ht="18.75" customHeight="1" thickBot="1">
      <c r="B25" s="16" t="s">
        <v>21</v>
      </c>
      <c r="C25" s="7">
        <v>9</v>
      </c>
      <c r="D25" s="7">
        <v>3617.7</v>
      </c>
      <c r="F25" s="12" t="s">
        <v>38</v>
      </c>
      <c r="G25" s="14">
        <v>11</v>
      </c>
      <c r="H25" s="7">
        <v>664.5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58.5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16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8">
      <selection activeCell="H26" sqref="H26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58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13998.1</v>
      </c>
      <c r="F11" s="8" t="s">
        <v>25</v>
      </c>
      <c r="G11" s="66">
        <v>1</v>
      </c>
      <c r="H11" s="68">
        <f>H13+H18+H19+H20+H21+H22+H23+H24+H25</f>
        <v>13762.300000000001</v>
      </c>
      <c r="I11">
        <f>D11-H11</f>
        <v>235.79999999999927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9774.5</v>
      </c>
      <c r="F13" s="11" t="s">
        <v>9</v>
      </c>
      <c r="G13" s="66">
        <v>2</v>
      </c>
      <c r="H13" s="68">
        <v>7690.1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4699.2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9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2369.7</v>
      </c>
      <c r="I18">
        <v>54.7</v>
      </c>
    </row>
    <row r="19" spans="2:8" ht="20.25" customHeight="1" thickBot="1">
      <c r="B19" s="13" t="s">
        <v>15</v>
      </c>
      <c r="C19" s="14">
        <v>5</v>
      </c>
      <c r="D19" s="7">
        <v>9774.5</v>
      </c>
      <c r="F19" s="12" t="s">
        <v>32</v>
      </c>
      <c r="G19" s="14">
        <v>5</v>
      </c>
      <c r="H19" s="7">
        <v>1999.2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4223.6</v>
      </c>
      <c r="F20" s="12" t="s">
        <v>33</v>
      </c>
      <c r="G20" s="14">
        <v>6</v>
      </c>
      <c r="H20" s="7">
        <v>15.6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753.2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4173.8</v>
      </c>
      <c r="F24" s="12" t="s">
        <v>37</v>
      </c>
      <c r="G24" s="14">
        <v>10</v>
      </c>
      <c r="H24" s="7">
        <v>82.1</v>
      </c>
    </row>
    <row r="25" spans="2:8" ht="18.75" customHeight="1" thickBot="1">
      <c r="B25" s="16" t="s">
        <v>21</v>
      </c>
      <c r="C25" s="7">
        <v>9</v>
      </c>
      <c r="D25" s="7">
        <v>4173.8</v>
      </c>
      <c r="F25" s="12" t="s">
        <v>38</v>
      </c>
      <c r="G25" s="14">
        <v>11</v>
      </c>
      <c r="H25" s="7">
        <v>852.4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49.8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14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9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59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13019.2</v>
      </c>
      <c r="F11" s="8" t="s">
        <v>25</v>
      </c>
      <c r="G11" s="66">
        <v>1</v>
      </c>
      <c r="H11" s="68">
        <f>H13+H18+H19+H20+H21+H22+H23+H24+H25</f>
        <v>12448.699999999999</v>
      </c>
      <c r="I11">
        <f>D11-H11</f>
        <v>570.5000000000018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9217.2</v>
      </c>
      <c r="F13" s="11" t="s">
        <v>9</v>
      </c>
      <c r="G13" s="66">
        <v>2</v>
      </c>
      <c r="H13" s="68">
        <v>7298.5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4023.1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2199.3</v>
      </c>
    </row>
    <row r="19" spans="2:9" ht="20.25" customHeight="1" thickBot="1">
      <c r="B19" s="13" t="s">
        <v>15</v>
      </c>
      <c r="C19" s="14">
        <v>5</v>
      </c>
      <c r="D19" s="7">
        <v>9217.2</v>
      </c>
      <c r="F19" s="12" t="s">
        <v>32</v>
      </c>
      <c r="G19" s="14">
        <v>5</v>
      </c>
      <c r="H19" s="7">
        <v>1596.6</v>
      </c>
      <c r="I19">
        <v>48.6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3802</v>
      </c>
      <c r="F20" s="12" t="s">
        <v>33</v>
      </c>
      <c r="G20" s="14">
        <v>6</v>
      </c>
      <c r="H20" s="7">
        <v>15.5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740.1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3762.6</v>
      </c>
      <c r="F24" s="12" t="s">
        <v>37</v>
      </c>
      <c r="G24" s="14">
        <v>10</v>
      </c>
      <c r="H24" s="7">
        <v>88.8</v>
      </c>
    </row>
    <row r="25" spans="2:8" ht="18.75" customHeight="1" thickBot="1">
      <c r="B25" s="16" t="s">
        <v>21</v>
      </c>
      <c r="C25" s="7">
        <v>9</v>
      </c>
      <c r="D25" s="7">
        <v>3762.6</v>
      </c>
      <c r="F25" s="12" t="s">
        <v>38</v>
      </c>
      <c r="G25" s="14">
        <v>11</v>
      </c>
      <c r="H25" s="7">
        <v>509.9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39.4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12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51"/>
  <sheetViews>
    <sheetView zoomScale="90" zoomScaleNormal="90" zoomScalePageLayoutView="0" workbookViewId="0" topLeftCell="A9">
      <selection activeCell="D26" sqref="D26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60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13719.4</v>
      </c>
      <c r="F11" s="8" t="s">
        <v>25</v>
      </c>
      <c r="G11" s="66">
        <v>1</v>
      </c>
      <c r="H11" s="68">
        <f>H13+H18+H19+H20+H21+H22+H23+H24+H25</f>
        <v>13089.800000000001</v>
      </c>
      <c r="I11">
        <f>D11-H11</f>
        <v>629.5999999999985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9722.5</v>
      </c>
      <c r="F13" s="11" t="s">
        <v>9</v>
      </c>
      <c r="G13" s="66">
        <v>2</v>
      </c>
      <c r="H13" s="68">
        <v>7079.8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3979.6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2126.7</v>
      </c>
    </row>
    <row r="19" spans="2:9" ht="20.25" customHeight="1" thickBot="1">
      <c r="B19" s="13" t="s">
        <v>15</v>
      </c>
      <c r="C19" s="14">
        <v>5</v>
      </c>
      <c r="D19" s="7">
        <v>9722.5</v>
      </c>
      <c r="F19" s="12" t="s">
        <v>32</v>
      </c>
      <c r="G19" s="14">
        <v>5</v>
      </c>
      <c r="H19" s="7">
        <v>1488</v>
      </c>
      <c r="I19">
        <v>23.6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3996.9</v>
      </c>
      <c r="F20" s="12" t="s">
        <v>33</v>
      </c>
      <c r="G20" s="14">
        <v>6</v>
      </c>
      <c r="H20" s="7">
        <v>14.7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>
        <v>1.4</v>
      </c>
      <c r="F22" s="12" t="s">
        <v>35</v>
      </c>
      <c r="G22" s="14">
        <v>8</v>
      </c>
      <c r="H22" s="7">
        <v>942.1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3962.1</v>
      </c>
      <c r="F24" s="12" t="s">
        <v>37</v>
      </c>
      <c r="G24" s="14">
        <v>10</v>
      </c>
      <c r="H24" s="7">
        <v>80.7</v>
      </c>
    </row>
    <row r="25" spans="2:8" ht="18.75" customHeight="1" thickBot="1">
      <c r="B25" s="16" t="s">
        <v>21</v>
      </c>
      <c r="C25" s="7">
        <v>9</v>
      </c>
      <c r="D25" s="7">
        <v>3962.1</v>
      </c>
      <c r="F25" s="12" t="s">
        <v>38</v>
      </c>
      <c r="G25" s="14">
        <v>11</v>
      </c>
      <c r="H25" s="7">
        <v>1357.8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33.4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13.3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51"/>
  <sheetViews>
    <sheetView zoomScalePageLayoutView="0" workbookViewId="0" topLeftCell="C8">
      <selection activeCell="D26" sqref="D26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61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10" ht="16.5" customHeight="1">
      <c r="B11" s="8" t="s">
        <v>7</v>
      </c>
      <c r="C11" s="66">
        <v>1</v>
      </c>
      <c r="D11" s="68">
        <f>D13+D20</f>
        <v>12730.5</v>
      </c>
      <c r="F11" s="8" t="s">
        <v>25</v>
      </c>
      <c r="G11" s="66">
        <v>1</v>
      </c>
      <c r="H11" s="68">
        <f>H13+H18+H19+H20+H21+H22+H23+H24+H25</f>
        <v>12407.5</v>
      </c>
      <c r="I11">
        <f>D11-H11</f>
        <v>323</v>
      </c>
      <c r="J11">
        <f>D11-H11</f>
        <v>323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</f>
        <v>9608.8</v>
      </c>
      <c r="F13" s="11" t="s">
        <v>9</v>
      </c>
      <c r="G13" s="66">
        <v>2</v>
      </c>
      <c r="H13" s="68">
        <v>7511.3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4511.7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2267.5</v>
      </c>
    </row>
    <row r="19" spans="2:9" ht="20.25" customHeight="1" thickBot="1">
      <c r="B19" s="13" t="s">
        <v>15</v>
      </c>
      <c r="C19" s="14">
        <v>5</v>
      </c>
      <c r="D19" s="7">
        <v>9608.8</v>
      </c>
      <c r="F19" s="12" t="s">
        <v>32</v>
      </c>
      <c r="G19" s="14">
        <v>5</v>
      </c>
      <c r="H19" s="7">
        <v>1257.5</v>
      </c>
      <c r="I19">
        <v>45.1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3121.7</v>
      </c>
      <c r="F20" s="12" t="s">
        <v>33</v>
      </c>
      <c r="G20" s="14">
        <v>6</v>
      </c>
      <c r="H20" s="7">
        <v>15.6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881.6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3064.5</v>
      </c>
      <c r="F24" s="12" t="s">
        <v>37</v>
      </c>
      <c r="G24" s="14">
        <v>10</v>
      </c>
      <c r="H24" s="7">
        <v>86.3</v>
      </c>
    </row>
    <row r="25" spans="2:8" ht="18.75" customHeight="1" thickBot="1">
      <c r="B25" s="16" t="s">
        <v>21</v>
      </c>
      <c r="C25" s="7">
        <v>9</v>
      </c>
      <c r="D25" s="7">
        <v>3064.5</v>
      </c>
      <c r="F25" s="12" t="s">
        <v>38</v>
      </c>
      <c r="G25" s="14">
        <v>11</v>
      </c>
      <c r="H25" s="7">
        <v>387.7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57.2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14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62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10" ht="16.5" customHeight="1">
      <c r="B11" s="8" t="s">
        <v>7</v>
      </c>
      <c r="C11" s="66">
        <v>1</v>
      </c>
      <c r="D11" s="68">
        <f>D13+D20</f>
        <v>12541.9</v>
      </c>
      <c r="F11" s="8" t="s">
        <v>25</v>
      </c>
      <c r="G11" s="66">
        <v>1</v>
      </c>
      <c r="H11" s="68">
        <f>H13+H18+H19+H20+H21+H22+H23+H24+H25</f>
        <v>12409.600000000002</v>
      </c>
      <c r="I11">
        <f>D11-H11</f>
        <v>132.29999999999745</v>
      </c>
      <c r="J11">
        <f>D11-H11</f>
        <v>132.29999999999745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8779.4</v>
      </c>
      <c r="F13" s="11" t="s">
        <v>9</v>
      </c>
      <c r="G13" s="66">
        <v>2</v>
      </c>
      <c r="H13" s="68">
        <v>7162.6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4205.8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2155.6</v>
      </c>
    </row>
    <row r="19" spans="2:9" ht="20.25" customHeight="1" thickBot="1">
      <c r="B19" s="13" t="s">
        <v>15</v>
      </c>
      <c r="C19" s="14">
        <v>5</v>
      </c>
      <c r="D19" s="7">
        <v>8779.4</v>
      </c>
      <c r="F19" s="12" t="s">
        <v>32</v>
      </c>
      <c r="G19" s="14">
        <v>5</v>
      </c>
      <c r="H19" s="7">
        <v>1666.1</v>
      </c>
      <c r="I19">
        <v>39.3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3762.5</v>
      </c>
      <c r="F20" s="12" t="s">
        <v>33</v>
      </c>
      <c r="G20" s="14">
        <v>6</v>
      </c>
      <c r="H20" s="7">
        <v>14.7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853.5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3730</v>
      </c>
      <c r="F24" s="12" t="s">
        <v>37</v>
      </c>
      <c r="G24" s="14">
        <v>10</v>
      </c>
      <c r="H24" s="7">
        <v>77.6</v>
      </c>
    </row>
    <row r="25" spans="2:8" ht="18.75" customHeight="1" thickBot="1">
      <c r="B25" s="16" t="s">
        <v>21</v>
      </c>
      <c r="C25" s="7">
        <v>9</v>
      </c>
      <c r="D25" s="7">
        <v>3730</v>
      </c>
      <c r="F25" s="12" t="s">
        <v>38</v>
      </c>
      <c r="G25" s="14">
        <v>11</v>
      </c>
      <c r="H25" s="7">
        <v>479.5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32.5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13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63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13838.1</v>
      </c>
      <c r="F11" s="8" t="s">
        <v>25</v>
      </c>
      <c r="G11" s="66">
        <v>1</v>
      </c>
      <c r="H11" s="68">
        <f>H13+H18+H19+H20+H21+H22+H23+H24+H25</f>
        <v>13447.400000000001</v>
      </c>
      <c r="I11">
        <f>D11-H11</f>
        <v>390.6999999999989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9805.4</v>
      </c>
      <c r="F13" s="11" t="s">
        <v>9</v>
      </c>
      <c r="G13" s="66">
        <v>2</v>
      </c>
      <c r="H13" s="68">
        <v>7683.9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4557.4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2313.6</v>
      </c>
    </row>
    <row r="19" spans="2:9" ht="20.25" customHeight="1" thickBot="1">
      <c r="B19" s="13" t="s">
        <v>15</v>
      </c>
      <c r="C19" s="14">
        <v>5</v>
      </c>
      <c r="D19" s="7">
        <v>9805.4</v>
      </c>
      <c r="F19" s="12" t="s">
        <v>32</v>
      </c>
      <c r="G19" s="14">
        <v>5</v>
      </c>
      <c r="H19" s="7">
        <v>1784.1</v>
      </c>
      <c r="I19">
        <v>69.1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4032.7000000000003</v>
      </c>
      <c r="F20" s="12" t="s">
        <v>33</v>
      </c>
      <c r="G20" s="14">
        <v>6</v>
      </c>
      <c r="H20" s="7">
        <v>16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970.7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3946.3</v>
      </c>
      <c r="F24" s="12" t="s">
        <v>37</v>
      </c>
      <c r="G24" s="14">
        <v>10</v>
      </c>
      <c r="H24" s="7">
        <v>90</v>
      </c>
    </row>
    <row r="25" spans="2:9" ht="18.75" customHeight="1" thickBot="1">
      <c r="B25" s="16" t="s">
        <v>21</v>
      </c>
      <c r="C25" s="7">
        <v>9</v>
      </c>
      <c r="D25" s="7">
        <v>3946.3</v>
      </c>
      <c r="F25" s="12" t="s">
        <v>38</v>
      </c>
      <c r="G25" s="14">
        <v>11</v>
      </c>
      <c r="H25" s="7">
        <v>589.1</v>
      </c>
      <c r="I25">
        <v>15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86.4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14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5" sqref="D25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46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1677.3</v>
      </c>
      <c r="F11" s="8" t="s">
        <v>25</v>
      </c>
      <c r="G11" s="66">
        <v>1</v>
      </c>
      <c r="H11" s="68">
        <f>H13+H18+H19+H20+H21+H22+H23+H24+H25</f>
        <v>1560.1000000000001</v>
      </c>
      <c r="I11">
        <f>D11-H11</f>
        <v>117.19999999999982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1430.2</v>
      </c>
      <c r="F13" s="11" t="s">
        <v>9</v>
      </c>
      <c r="G13" s="66">
        <v>2</v>
      </c>
      <c r="H13" s="68">
        <v>905.1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321.4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273.4</v>
      </c>
    </row>
    <row r="19" spans="2:8" ht="20.25" customHeight="1" thickBot="1">
      <c r="B19" s="13" t="s">
        <v>15</v>
      </c>
      <c r="C19" s="14">
        <v>5</v>
      </c>
      <c r="D19" s="7">
        <v>1430.2</v>
      </c>
      <c r="F19" s="12" t="s">
        <v>32</v>
      </c>
      <c r="G19" s="14">
        <v>5</v>
      </c>
      <c r="H19" s="7">
        <v>119.4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247.1</v>
      </c>
      <c r="F20" s="12" t="s">
        <v>33</v>
      </c>
      <c r="G20" s="14">
        <v>6</v>
      </c>
      <c r="H20" s="7">
        <v>12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9" ht="18.75" customHeight="1" thickBot="1">
      <c r="B22" s="15" t="s">
        <v>18</v>
      </c>
      <c r="C22" s="66">
        <v>7</v>
      </c>
      <c r="D22" s="68">
        <v>4.7</v>
      </c>
      <c r="F22" s="12" t="s">
        <v>35</v>
      </c>
      <c r="G22" s="14">
        <v>8</v>
      </c>
      <c r="H22" s="7">
        <v>97.9</v>
      </c>
      <c r="I22">
        <v>19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v>242.4</v>
      </c>
      <c r="F24" s="12" t="s">
        <v>37</v>
      </c>
      <c r="G24" s="14">
        <v>10</v>
      </c>
      <c r="H24" s="7">
        <v>44.5</v>
      </c>
    </row>
    <row r="25" spans="2:8" ht="18.75" customHeight="1" thickBot="1">
      <c r="B25" s="16" t="s">
        <v>21</v>
      </c>
      <c r="C25" s="7">
        <v>9</v>
      </c>
      <c r="D25" s="7">
        <v>242.4</v>
      </c>
      <c r="F25" s="12" t="s">
        <v>38</v>
      </c>
      <c r="G25" s="14">
        <v>11</v>
      </c>
      <c r="H25" s="7">
        <v>107.8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0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G15:G17"/>
    <mergeCell ref="H15:H17"/>
    <mergeCell ref="H8:H9"/>
    <mergeCell ref="G11:G12"/>
    <mergeCell ref="H11:H12"/>
    <mergeCell ref="G13:G14"/>
    <mergeCell ref="H13:H14"/>
    <mergeCell ref="C20:C21"/>
    <mergeCell ref="D20:D21"/>
    <mergeCell ref="C22:C23"/>
    <mergeCell ref="D22:D23"/>
    <mergeCell ref="D8:D9"/>
    <mergeCell ref="C11:C12"/>
    <mergeCell ref="D11:D12"/>
    <mergeCell ref="C13:C15"/>
    <mergeCell ref="D13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64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3688.5</v>
      </c>
      <c r="F11" s="8" t="s">
        <v>25</v>
      </c>
      <c r="G11" s="66">
        <v>1</v>
      </c>
      <c r="H11" s="68">
        <f>H13+H18+H19+H20+H21+H22+H23+H24+H25</f>
        <v>3169.4</v>
      </c>
      <c r="I11">
        <f>D11-H11</f>
        <v>519.0999999999999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3041.3</v>
      </c>
      <c r="F13" s="11" t="s">
        <v>9</v>
      </c>
      <c r="G13" s="66">
        <v>2</v>
      </c>
      <c r="H13" s="68">
        <v>1912.8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824.5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575.1</v>
      </c>
    </row>
    <row r="19" spans="2:8" ht="20.25" customHeight="1" thickBot="1">
      <c r="B19" s="13" t="s">
        <v>15</v>
      </c>
      <c r="C19" s="14">
        <v>5</v>
      </c>
      <c r="D19" s="7">
        <v>3041.3</v>
      </c>
      <c r="F19" s="12" t="s">
        <v>32</v>
      </c>
      <c r="G19" s="14">
        <v>5</v>
      </c>
      <c r="H19" s="7">
        <v>422.9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647.2</v>
      </c>
      <c r="F20" s="12" t="s">
        <v>33</v>
      </c>
      <c r="G20" s="14">
        <v>6</v>
      </c>
      <c r="H20" s="7">
        <v>12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147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647.2</v>
      </c>
      <c r="F24" s="12" t="s">
        <v>37</v>
      </c>
      <c r="G24" s="14">
        <v>10</v>
      </c>
      <c r="H24" s="7">
        <v>35.2</v>
      </c>
    </row>
    <row r="25" spans="2:8" ht="18.75" customHeight="1" thickBot="1">
      <c r="B25" s="16" t="s">
        <v>21</v>
      </c>
      <c r="C25" s="7">
        <v>9</v>
      </c>
      <c r="D25" s="7">
        <v>647.2</v>
      </c>
      <c r="F25" s="12" t="s">
        <v>38</v>
      </c>
      <c r="G25" s="14">
        <v>11</v>
      </c>
      <c r="H25" s="7">
        <v>64.4</v>
      </c>
    </row>
    <row r="26" spans="2:8" ht="21" customHeight="1" thickBot="1">
      <c r="B26" s="13" t="s">
        <v>22</v>
      </c>
      <c r="C26" s="7">
        <v>10</v>
      </c>
      <c r="D26" s="7">
        <v>0</v>
      </c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2.4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I19" sqref="I19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65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3944.4</v>
      </c>
      <c r="F11" s="8" t="s">
        <v>25</v>
      </c>
      <c r="G11" s="66">
        <v>1</v>
      </c>
      <c r="H11" s="68">
        <f>H13+H18+H19+H20+H21+H22+H23+H24+H25</f>
        <v>3726.4999999999995</v>
      </c>
      <c r="I11">
        <f>D11-H11</f>
        <v>217.90000000000055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3460.5</v>
      </c>
      <c r="F13" s="11" t="s">
        <v>9</v>
      </c>
      <c r="G13" s="66">
        <v>2</v>
      </c>
      <c r="H13" s="68">
        <v>1874.2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798.2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565</v>
      </c>
    </row>
    <row r="19" spans="2:8" ht="20.25" customHeight="1" thickBot="1">
      <c r="B19" s="13" t="s">
        <v>15</v>
      </c>
      <c r="C19" s="14">
        <v>5</v>
      </c>
      <c r="D19" s="7">
        <v>3460.5</v>
      </c>
      <c r="F19" s="12" t="s">
        <v>32</v>
      </c>
      <c r="G19" s="14">
        <v>5</v>
      </c>
      <c r="H19" s="7">
        <v>326.1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483.9</v>
      </c>
      <c r="F20" s="12" t="s">
        <v>33</v>
      </c>
      <c r="G20" s="14">
        <v>6</v>
      </c>
      <c r="H20" s="7">
        <v>12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760.6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483.9</v>
      </c>
      <c r="F24" s="12" t="s">
        <v>37</v>
      </c>
      <c r="G24" s="14">
        <v>10</v>
      </c>
      <c r="H24" s="7">
        <v>39.6</v>
      </c>
    </row>
    <row r="25" spans="2:8" ht="18.75" customHeight="1" thickBot="1">
      <c r="B25" s="16" t="s">
        <v>21</v>
      </c>
      <c r="C25" s="7">
        <v>9</v>
      </c>
      <c r="D25" s="7">
        <v>483.9</v>
      </c>
      <c r="F25" s="12" t="s">
        <v>38</v>
      </c>
      <c r="G25" s="14">
        <v>11</v>
      </c>
      <c r="H25" s="7">
        <v>149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2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66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2382.3</v>
      </c>
      <c r="F11" s="8" t="s">
        <v>25</v>
      </c>
      <c r="G11" s="66">
        <v>1</v>
      </c>
      <c r="H11" s="68">
        <f>H13+H18+H19+H20+H21+H22+H23+H24+H25</f>
        <v>2363.7</v>
      </c>
      <c r="I11">
        <f>D11-H11</f>
        <v>18.600000000000364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1911.5</v>
      </c>
      <c r="F13" s="11" t="s">
        <v>9</v>
      </c>
      <c r="G13" s="66">
        <v>2</v>
      </c>
      <c r="H13" s="68">
        <v>1273.7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375.6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384.6</v>
      </c>
    </row>
    <row r="19" spans="2:8" ht="20.25" customHeight="1" thickBot="1">
      <c r="B19" s="13" t="s">
        <v>15</v>
      </c>
      <c r="C19" s="14">
        <v>5</v>
      </c>
      <c r="D19" s="7">
        <v>1911.5</v>
      </c>
      <c r="F19" s="12" t="s">
        <v>32</v>
      </c>
      <c r="G19" s="14">
        <v>5</v>
      </c>
      <c r="H19" s="7">
        <v>269.7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470.8</v>
      </c>
      <c r="F20" s="12" t="s">
        <v>33</v>
      </c>
      <c r="G20" s="14">
        <v>6</v>
      </c>
      <c r="H20" s="7">
        <v>11.8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274.7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470.8</v>
      </c>
      <c r="F24" s="12" t="s">
        <v>37</v>
      </c>
      <c r="G24" s="14">
        <v>10</v>
      </c>
      <c r="H24" s="7">
        <v>58.7</v>
      </c>
    </row>
    <row r="25" spans="2:8" ht="18.75" customHeight="1" thickBot="1">
      <c r="B25" s="16" t="s">
        <v>21</v>
      </c>
      <c r="C25" s="7">
        <v>9</v>
      </c>
      <c r="D25" s="7">
        <v>470.8</v>
      </c>
      <c r="F25" s="12" t="s">
        <v>38</v>
      </c>
      <c r="G25" s="14">
        <v>11</v>
      </c>
      <c r="H25" s="7">
        <v>90.5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67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1833.3000000000002</v>
      </c>
      <c r="F11" s="8" t="s">
        <v>25</v>
      </c>
      <c r="G11" s="66">
        <v>1</v>
      </c>
      <c r="H11" s="68">
        <f>H13+H18+H19+H20+H21+H22+H23+H24+H25</f>
        <v>1771.5</v>
      </c>
      <c r="I11">
        <f>D11-H11</f>
        <v>61.80000000000018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1618.9</v>
      </c>
      <c r="F13" s="11" t="s">
        <v>9</v>
      </c>
      <c r="G13" s="66">
        <v>2</v>
      </c>
      <c r="H13" s="68">
        <v>973.4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326.9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293.2</v>
      </c>
    </row>
    <row r="19" spans="2:8" ht="20.25" customHeight="1" thickBot="1">
      <c r="B19" s="13" t="s">
        <v>15</v>
      </c>
      <c r="C19" s="14">
        <v>5</v>
      </c>
      <c r="D19" s="7">
        <v>1618.9</v>
      </c>
      <c r="F19" s="12" t="s">
        <v>32</v>
      </c>
      <c r="G19" s="14">
        <v>5</v>
      </c>
      <c r="H19" s="7">
        <v>194.3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214.4</v>
      </c>
      <c r="F20" s="12" t="s">
        <v>33</v>
      </c>
      <c r="G20" s="14">
        <v>6</v>
      </c>
      <c r="H20" s="7">
        <v>11.7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153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214.4</v>
      </c>
      <c r="F24" s="12" t="s">
        <v>37</v>
      </c>
      <c r="G24" s="14">
        <v>10</v>
      </c>
      <c r="H24" s="7">
        <v>39.4</v>
      </c>
    </row>
    <row r="25" spans="2:8" ht="18.75" customHeight="1" thickBot="1">
      <c r="B25" s="16" t="s">
        <v>21</v>
      </c>
      <c r="C25" s="7">
        <v>9</v>
      </c>
      <c r="D25" s="7">
        <v>214.4</v>
      </c>
      <c r="F25" s="12" t="s">
        <v>38</v>
      </c>
      <c r="G25" s="14">
        <v>11</v>
      </c>
      <c r="H25" s="7">
        <v>106.5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68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2067.9</v>
      </c>
      <c r="F11" s="8" t="s">
        <v>25</v>
      </c>
      <c r="G11" s="66">
        <v>1</v>
      </c>
      <c r="H11" s="68">
        <f>H13+H18+H19+H20+H21+H22+H23+H24+H25</f>
        <v>2037.2000000000003</v>
      </c>
      <c r="I11">
        <f>D11-H11</f>
        <v>30.699999999999818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1596.5</v>
      </c>
      <c r="F13" s="11" t="s">
        <v>9</v>
      </c>
      <c r="G13" s="66">
        <v>2</v>
      </c>
      <c r="H13" s="68">
        <v>1214.5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417.4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366.8</v>
      </c>
    </row>
    <row r="19" spans="2:8" ht="20.25" customHeight="1" thickBot="1">
      <c r="B19" s="13" t="s">
        <v>15</v>
      </c>
      <c r="C19" s="14">
        <v>5</v>
      </c>
      <c r="D19" s="7">
        <v>1596.5</v>
      </c>
      <c r="F19" s="12" t="s">
        <v>32</v>
      </c>
      <c r="G19" s="14">
        <v>5</v>
      </c>
      <c r="H19" s="7">
        <v>256.6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471.4</v>
      </c>
      <c r="F20" s="12" t="s">
        <v>33</v>
      </c>
      <c r="G20" s="14">
        <v>6</v>
      </c>
      <c r="H20" s="7">
        <v>11.4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78.1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471.4</v>
      </c>
      <c r="F24" s="12" t="s">
        <v>37</v>
      </c>
      <c r="G24" s="14">
        <v>10</v>
      </c>
      <c r="H24" s="7">
        <v>61.4</v>
      </c>
    </row>
    <row r="25" spans="2:8" ht="18.75" customHeight="1" thickBot="1">
      <c r="B25" s="16" t="s">
        <v>21</v>
      </c>
      <c r="C25" s="7">
        <v>9</v>
      </c>
      <c r="D25" s="7">
        <v>471.4</v>
      </c>
      <c r="F25" s="12" t="s">
        <v>38</v>
      </c>
      <c r="G25" s="14">
        <v>11</v>
      </c>
      <c r="H25" s="7">
        <v>48.4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69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2082.6</v>
      </c>
      <c r="F11" s="8" t="s">
        <v>25</v>
      </c>
      <c r="G11" s="66">
        <v>1</v>
      </c>
      <c r="H11" s="68">
        <f>H13+H18+H19+H20+H21+H22+H23+H24+H25</f>
        <v>2061.6</v>
      </c>
      <c r="I11">
        <f>D11-H11</f>
        <v>21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1593.2</v>
      </c>
      <c r="F13" s="11" t="s">
        <v>9</v>
      </c>
      <c r="G13" s="66">
        <v>2</v>
      </c>
      <c r="H13" s="68">
        <v>1250.1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387.5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374.3</v>
      </c>
    </row>
    <row r="19" spans="2:8" ht="20.25" customHeight="1" thickBot="1">
      <c r="B19" s="13" t="s">
        <v>15</v>
      </c>
      <c r="C19" s="14">
        <v>5</v>
      </c>
      <c r="D19" s="7">
        <v>1593.2</v>
      </c>
      <c r="F19" s="12" t="s">
        <v>32</v>
      </c>
      <c r="G19" s="14">
        <v>5</v>
      </c>
      <c r="H19" s="7">
        <v>232.5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489.4</v>
      </c>
      <c r="F20" s="12" t="s">
        <v>33</v>
      </c>
      <c r="G20" s="14">
        <v>6</v>
      </c>
      <c r="H20" s="7">
        <v>10.8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68.2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489.4</v>
      </c>
      <c r="F24" s="12" t="s">
        <v>37</v>
      </c>
      <c r="G24" s="14">
        <v>10</v>
      </c>
      <c r="H24" s="7">
        <v>58.2</v>
      </c>
    </row>
    <row r="25" spans="2:8" ht="18.75" customHeight="1" thickBot="1">
      <c r="B25" s="16" t="s">
        <v>21</v>
      </c>
      <c r="C25" s="7">
        <v>9</v>
      </c>
      <c r="D25" s="7">
        <v>489.4</v>
      </c>
      <c r="F25" s="12" t="s">
        <v>38</v>
      </c>
      <c r="G25" s="14">
        <v>11</v>
      </c>
      <c r="H25" s="7">
        <v>67.5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H26" sqref="H26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70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1746.7</v>
      </c>
      <c r="F11" s="8" t="s">
        <v>25</v>
      </c>
      <c r="G11" s="66">
        <v>1</v>
      </c>
      <c r="H11" s="68">
        <f>H13+H18+H19+H20+H21+H22+H23+H24+H25</f>
        <v>1505.8000000000002</v>
      </c>
      <c r="I11">
        <f>D11-H11</f>
        <v>240.89999999999986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1530.8</v>
      </c>
      <c r="F13" s="11" t="s">
        <v>9</v>
      </c>
      <c r="G13" s="66">
        <v>2</v>
      </c>
      <c r="H13" s="68">
        <v>898.4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284.3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271.3</v>
      </c>
    </row>
    <row r="19" spans="2:8" ht="20.25" customHeight="1" thickBot="1">
      <c r="B19" s="13" t="s">
        <v>15</v>
      </c>
      <c r="C19" s="14">
        <v>5</v>
      </c>
      <c r="D19" s="7">
        <v>1530.8</v>
      </c>
      <c r="F19" s="12" t="s">
        <v>32</v>
      </c>
      <c r="G19" s="14">
        <v>5</v>
      </c>
      <c r="H19" s="7">
        <v>116.9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215.9</v>
      </c>
      <c r="F20" s="12" t="s">
        <v>33</v>
      </c>
      <c r="G20" s="14">
        <v>6</v>
      </c>
      <c r="H20" s="7">
        <v>12.8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172.8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215.9</v>
      </c>
      <c r="F24" s="12" t="s">
        <v>37</v>
      </c>
      <c r="G24" s="14">
        <v>10</v>
      </c>
      <c r="H24" s="7">
        <v>1.4</v>
      </c>
    </row>
    <row r="25" spans="2:8" ht="18.75" customHeight="1" thickBot="1">
      <c r="B25" s="16" t="s">
        <v>21</v>
      </c>
      <c r="C25" s="7">
        <v>9</v>
      </c>
      <c r="D25" s="7">
        <v>215.9</v>
      </c>
      <c r="F25" s="12" t="s">
        <v>38</v>
      </c>
      <c r="G25" s="14">
        <v>11</v>
      </c>
      <c r="H25" s="7">
        <v>32.2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72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3791.8999999999996</v>
      </c>
      <c r="F11" s="8" t="s">
        <v>25</v>
      </c>
      <c r="G11" s="66">
        <v>1</v>
      </c>
      <c r="H11" s="68">
        <f>H13+H18+H19+H20+H21+H22+H23+H24+H25</f>
        <v>3207.0000000000005</v>
      </c>
      <c r="I11">
        <f>D11-H11</f>
        <v>584.8999999999992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3159.1</v>
      </c>
      <c r="F13" s="11" t="s">
        <v>9</v>
      </c>
      <c r="G13" s="66">
        <v>2</v>
      </c>
      <c r="H13" s="68">
        <v>1744.7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872.3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526.1</v>
      </c>
    </row>
    <row r="19" spans="2:8" ht="20.25" customHeight="1" thickBot="1">
      <c r="B19" s="13" t="s">
        <v>15</v>
      </c>
      <c r="C19" s="14">
        <v>5</v>
      </c>
      <c r="D19" s="7">
        <v>3159.1</v>
      </c>
      <c r="F19" s="12" t="s">
        <v>32</v>
      </c>
      <c r="G19" s="14">
        <v>5</v>
      </c>
      <c r="H19" s="7">
        <v>418.6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632.8</v>
      </c>
      <c r="F20" s="12" t="s">
        <v>33</v>
      </c>
      <c r="G20" s="14">
        <v>6</v>
      </c>
      <c r="H20" s="7">
        <v>22.8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361.7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632.8</v>
      </c>
      <c r="F24" s="12" t="s">
        <v>37</v>
      </c>
      <c r="G24" s="14">
        <v>10</v>
      </c>
      <c r="H24" s="7">
        <v>39.3</v>
      </c>
    </row>
    <row r="25" spans="2:8" ht="18.75" customHeight="1" thickBot="1">
      <c r="B25" s="16" t="s">
        <v>21</v>
      </c>
      <c r="C25" s="7">
        <v>9</v>
      </c>
      <c r="D25" s="7">
        <v>632.8</v>
      </c>
      <c r="F25" s="12" t="s">
        <v>38</v>
      </c>
      <c r="G25" s="14">
        <v>11</v>
      </c>
      <c r="H25" s="7">
        <v>93.8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2.8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A11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71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3951.7</v>
      </c>
      <c r="F11" s="8" t="s">
        <v>25</v>
      </c>
      <c r="G11" s="66">
        <v>1</v>
      </c>
      <c r="H11" s="68">
        <f>H13+H18+H19+H20+H21+H22+H23+H24+H25</f>
        <v>3456.3000000000006</v>
      </c>
      <c r="I11">
        <f>D11-H11</f>
        <v>495.3999999999992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3168.5</v>
      </c>
      <c r="F13" s="11" t="s">
        <v>9</v>
      </c>
      <c r="G13" s="66">
        <v>2</v>
      </c>
      <c r="H13" s="68">
        <v>1954.1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954.5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590.2</v>
      </c>
    </row>
    <row r="19" spans="2:8" ht="20.25" customHeight="1" thickBot="1">
      <c r="B19" s="13" t="s">
        <v>15</v>
      </c>
      <c r="C19" s="14">
        <v>5</v>
      </c>
      <c r="D19" s="7">
        <v>3168.5</v>
      </c>
      <c r="F19" s="12" t="s">
        <v>32</v>
      </c>
      <c r="G19" s="14">
        <v>5</v>
      </c>
      <c r="H19" s="7">
        <v>419.8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783.2</v>
      </c>
      <c r="F20" s="12" t="s">
        <v>33</v>
      </c>
      <c r="G20" s="14">
        <v>6</v>
      </c>
      <c r="H20" s="7">
        <v>11.5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9" ht="18.75" customHeight="1" thickBot="1">
      <c r="B22" s="15" t="s">
        <v>18</v>
      </c>
      <c r="C22" s="66">
        <v>7</v>
      </c>
      <c r="D22" s="68">
        <v>7.5</v>
      </c>
      <c r="F22" s="12" t="s">
        <v>35</v>
      </c>
      <c r="G22" s="14">
        <v>8</v>
      </c>
      <c r="H22" s="7">
        <v>50.4</v>
      </c>
      <c r="I22">
        <v>11.1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775.7</v>
      </c>
      <c r="F24" s="12" t="s">
        <v>37</v>
      </c>
      <c r="G24" s="14">
        <v>10</v>
      </c>
      <c r="H24" s="7">
        <v>3.4</v>
      </c>
    </row>
    <row r="25" spans="2:8" ht="18.75" customHeight="1" thickBot="1">
      <c r="B25" s="16" t="s">
        <v>21</v>
      </c>
      <c r="C25" s="7">
        <v>9</v>
      </c>
      <c r="D25" s="7">
        <v>775.7</v>
      </c>
      <c r="F25" s="12" t="s">
        <v>38</v>
      </c>
      <c r="G25" s="14">
        <v>11</v>
      </c>
      <c r="H25" s="7">
        <v>426.9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2.8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73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2198.5</v>
      </c>
      <c r="F11" s="8" t="s">
        <v>25</v>
      </c>
      <c r="G11" s="66">
        <v>1</v>
      </c>
      <c r="H11" s="68">
        <f>H13+H18+H19+H20+H21+H22+H23+H24+H25</f>
        <v>2130.3</v>
      </c>
      <c r="I11">
        <f>D11-H11</f>
        <v>68.19999999999982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1851.4</v>
      </c>
      <c r="F13" s="11" t="s">
        <v>9</v>
      </c>
      <c r="G13" s="66">
        <v>2</v>
      </c>
      <c r="H13" s="68">
        <v>1052.2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321.4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316.7</v>
      </c>
    </row>
    <row r="19" spans="2:8" ht="20.25" customHeight="1" thickBot="1">
      <c r="B19" s="13" t="s">
        <v>15</v>
      </c>
      <c r="C19" s="14">
        <v>5</v>
      </c>
      <c r="D19" s="7">
        <v>1851.4</v>
      </c>
      <c r="F19" s="12" t="s">
        <v>32</v>
      </c>
      <c r="G19" s="14">
        <v>5</v>
      </c>
      <c r="H19" s="7">
        <v>179.8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347.1</v>
      </c>
      <c r="F20" s="12" t="s">
        <v>33</v>
      </c>
      <c r="G20" s="14">
        <v>6</v>
      </c>
      <c r="H20" s="7">
        <v>11.4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248.1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347.1</v>
      </c>
      <c r="F24" s="12" t="s">
        <v>37</v>
      </c>
      <c r="G24" s="14">
        <v>10</v>
      </c>
      <c r="H24" s="7">
        <v>111.8</v>
      </c>
    </row>
    <row r="25" spans="2:8" ht="18.75" customHeight="1" thickBot="1">
      <c r="B25" s="16" t="s">
        <v>21</v>
      </c>
      <c r="C25" s="7">
        <v>9</v>
      </c>
      <c r="D25" s="7">
        <v>347.1</v>
      </c>
      <c r="F25" s="12" t="s">
        <v>38</v>
      </c>
      <c r="G25" s="14">
        <v>11</v>
      </c>
      <c r="H25" s="7">
        <v>210.3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C8">
      <selection activeCell="D25" sqref="D25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54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8" ht="16.5" customHeight="1">
      <c r="B11" s="8" t="s">
        <v>7</v>
      </c>
      <c r="C11" s="66">
        <v>1</v>
      </c>
      <c r="D11" s="68">
        <f>D13+D20</f>
        <v>2068.5</v>
      </c>
      <c r="F11" s="8" t="s">
        <v>25</v>
      </c>
      <c r="G11" s="66">
        <v>1</v>
      </c>
      <c r="H11" s="68">
        <f>H13+H18+H19+H20+H21+H22+H23+H24+H25</f>
        <v>1941.8999999999999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1652.7</v>
      </c>
      <c r="F13" s="11" t="s">
        <v>9</v>
      </c>
      <c r="G13" s="66">
        <v>2</v>
      </c>
      <c r="H13" s="68">
        <v>970.9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315.4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292.8</v>
      </c>
    </row>
    <row r="19" spans="2:8" ht="20.25" customHeight="1" thickBot="1">
      <c r="B19" s="13" t="s">
        <v>15</v>
      </c>
      <c r="C19" s="14">
        <v>5</v>
      </c>
      <c r="D19" s="7">
        <v>1652.7</v>
      </c>
      <c r="F19" s="12" t="s">
        <v>32</v>
      </c>
      <c r="G19" s="14">
        <v>5</v>
      </c>
      <c r="H19" s="7">
        <v>201.6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415.8</v>
      </c>
      <c r="F20" s="12" t="s">
        <v>33</v>
      </c>
      <c r="G20" s="14">
        <v>6</v>
      </c>
      <c r="H20" s="7">
        <v>4.5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327.8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v>415.8</v>
      </c>
      <c r="F24" s="12" t="s">
        <v>37</v>
      </c>
      <c r="G24" s="14">
        <v>10</v>
      </c>
      <c r="H24" s="7">
        <v>46.8</v>
      </c>
    </row>
    <row r="25" spans="2:8" ht="18.75" customHeight="1" thickBot="1">
      <c r="B25" s="16" t="s">
        <v>21</v>
      </c>
      <c r="C25" s="7">
        <v>9</v>
      </c>
      <c r="D25" s="7">
        <v>415.8</v>
      </c>
      <c r="F25" s="12" t="s">
        <v>38</v>
      </c>
      <c r="G25" s="14">
        <v>11</v>
      </c>
      <c r="H25" s="7">
        <v>97.5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74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1977.3000000000002</v>
      </c>
      <c r="F11" s="8" t="s">
        <v>25</v>
      </c>
      <c r="G11" s="66">
        <v>1</v>
      </c>
      <c r="H11" s="68">
        <f>H13+H18+H19+H20+H21+H22+H23+H24+H25</f>
        <v>1805.4</v>
      </c>
      <c r="I11">
        <f>D11-H11</f>
        <v>171.9000000000001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1419.4</v>
      </c>
      <c r="F13" s="11" t="s">
        <v>9</v>
      </c>
      <c r="G13" s="66">
        <v>2</v>
      </c>
      <c r="H13" s="68">
        <v>839.4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432.1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189</v>
      </c>
    </row>
    <row r="19" spans="2:8" ht="20.25" customHeight="1" thickBot="1">
      <c r="B19" s="13" t="s">
        <v>15</v>
      </c>
      <c r="C19" s="14">
        <v>5</v>
      </c>
      <c r="D19" s="7">
        <v>1419.4</v>
      </c>
      <c r="F19" s="12" t="s">
        <v>32</v>
      </c>
      <c r="G19" s="14">
        <v>5</v>
      </c>
      <c r="H19" s="7">
        <v>170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557.9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367.3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557.9</v>
      </c>
      <c r="F24" s="12" t="s">
        <v>37</v>
      </c>
      <c r="G24" s="14">
        <v>10</v>
      </c>
      <c r="H24" s="7">
        <v>7.5</v>
      </c>
    </row>
    <row r="25" spans="2:8" ht="18.75" customHeight="1" thickBot="1">
      <c r="B25" s="16" t="s">
        <v>21</v>
      </c>
      <c r="C25" s="7">
        <v>9</v>
      </c>
      <c r="D25" s="7">
        <v>557.9</v>
      </c>
      <c r="F25" s="12" t="s">
        <v>38</v>
      </c>
      <c r="G25" s="14">
        <v>11</v>
      </c>
      <c r="H25" s="7">
        <v>232.2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1.5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75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1942</v>
      </c>
      <c r="F11" s="8" t="s">
        <v>25</v>
      </c>
      <c r="G11" s="66">
        <v>1</v>
      </c>
      <c r="H11" s="68">
        <f>H13+H18+H19+H20+H21+H22+H23+H24+H25</f>
        <v>1822.1</v>
      </c>
      <c r="I11">
        <f>D11-H11</f>
        <v>119.90000000000009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1478.8</v>
      </c>
      <c r="F13" s="11" t="s">
        <v>9</v>
      </c>
      <c r="G13" s="66">
        <v>2</v>
      </c>
      <c r="H13" s="68">
        <v>1145.7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377.8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1:8" ht="18.75" customHeight="1" thickBot="1">
      <c r="A18" t="s">
        <v>101</v>
      </c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336.3</v>
      </c>
    </row>
    <row r="19" spans="2:8" ht="20.25" customHeight="1" thickBot="1">
      <c r="B19" s="13"/>
      <c r="C19" s="14">
        <v>5</v>
      </c>
      <c r="D19" s="7">
        <v>1478.8</v>
      </c>
      <c r="F19" s="12" t="s">
        <v>32</v>
      </c>
      <c r="G19" s="14">
        <v>5</v>
      </c>
      <c r="H19" s="7">
        <v>170.7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463.2</v>
      </c>
      <c r="F20" s="12" t="s">
        <v>33</v>
      </c>
      <c r="G20" s="14">
        <v>6</v>
      </c>
      <c r="H20" s="7">
        <v>11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56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463.2</v>
      </c>
      <c r="F24" s="12" t="s">
        <v>37</v>
      </c>
      <c r="G24" s="14">
        <v>10</v>
      </c>
      <c r="H24" s="7">
        <v>59.6</v>
      </c>
    </row>
    <row r="25" spans="2:8" ht="18.75" customHeight="1" thickBot="1">
      <c r="B25" s="16" t="s">
        <v>21</v>
      </c>
      <c r="C25" s="7">
        <v>9</v>
      </c>
      <c r="D25" s="7">
        <v>463.2</v>
      </c>
      <c r="F25" s="12" t="s">
        <v>38</v>
      </c>
      <c r="G25" s="14">
        <v>11</v>
      </c>
      <c r="H25" s="7">
        <v>42.8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76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1180.3</v>
      </c>
      <c r="F11" s="8" t="s">
        <v>25</v>
      </c>
      <c r="G11" s="66">
        <v>1</v>
      </c>
      <c r="H11" s="68">
        <f>H13+H18+H19+H20+H21+H22+H23+H24+H25</f>
        <v>1068.6</v>
      </c>
      <c r="I11">
        <f>D11-H11</f>
        <v>111.70000000000005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980.5</v>
      </c>
      <c r="F13" s="11" t="s">
        <v>9</v>
      </c>
      <c r="G13" s="66">
        <v>2</v>
      </c>
      <c r="H13" s="68">
        <v>668.3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233.8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198.7</v>
      </c>
    </row>
    <row r="19" spans="2:8" ht="20.25" customHeight="1" thickBot="1">
      <c r="B19" s="13" t="s">
        <v>15</v>
      </c>
      <c r="C19" s="14">
        <v>5</v>
      </c>
      <c r="D19" s="7">
        <v>980.5</v>
      </c>
      <c r="F19" s="12" t="s">
        <v>32</v>
      </c>
      <c r="G19" s="14">
        <v>5</v>
      </c>
      <c r="H19" s="7">
        <v>115.6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199.8</v>
      </c>
      <c r="F20" s="12" t="s">
        <v>33</v>
      </c>
      <c r="G20" s="14">
        <v>6</v>
      </c>
      <c r="H20" s="7">
        <v>25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/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199.8</v>
      </c>
      <c r="F24" s="12" t="s">
        <v>37</v>
      </c>
      <c r="G24" s="14">
        <v>10</v>
      </c>
      <c r="H24" s="7">
        <v>6.3</v>
      </c>
    </row>
    <row r="25" spans="2:8" ht="18.75" customHeight="1" thickBot="1">
      <c r="B25" s="16" t="s">
        <v>21</v>
      </c>
      <c r="C25" s="7">
        <v>9</v>
      </c>
      <c r="D25" s="7">
        <v>199.8</v>
      </c>
      <c r="F25" s="12" t="s">
        <v>38</v>
      </c>
      <c r="G25" s="14">
        <v>11</v>
      </c>
      <c r="H25" s="7">
        <v>54.7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0.9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77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1373.5</v>
      </c>
      <c r="F11" s="8" t="s">
        <v>25</v>
      </c>
      <c r="G11" s="66">
        <v>1</v>
      </c>
      <c r="H11" s="68">
        <f>H13+H18+H19+H20+H21+H22+H23+H24+H25</f>
        <v>964.6</v>
      </c>
      <c r="I11">
        <f>D11-H11</f>
        <v>408.9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1342.6</v>
      </c>
      <c r="F13" s="11" t="s">
        <v>9</v>
      </c>
      <c r="G13" s="66">
        <v>2</v>
      </c>
      <c r="H13" s="68">
        <v>718.2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221.6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216.6</v>
      </c>
    </row>
    <row r="19" spans="2:8" ht="20.25" customHeight="1" thickBot="1">
      <c r="B19" s="13" t="s">
        <v>15</v>
      </c>
      <c r="C19" s="14">
        <v>5</v>
      </c>
      <c r="D19" s="7">
        <v>1342.6</v>
      </c>
      <c r="F19" s="12" t="s">
        <v>32</v>
      </c>
      <c r="G19" s="14">
        <v>5</v>
      </c>
      <c r="H19" s="7">
        <v>12.4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30.9</v>
      </c>
      <c r="F20" s="12" t="s">
        <v>33</v>
      </c>
      <c r="G20" s="14">
        <v>6</v>
      </c>
      <c r="H20" s="7">
        <v>2.3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0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30.9</v>
      </c>
      <c r="F24" s="12" t="s">
        <v>37</v>
      </c>
      <c r="G24" s="14">
        <v>10</v>
      </c>
      <c r="H24" s="7">
        <v>2.2</v>
      </c>
    </row>
    <row r="25" spans="2:8" ht="18.75" customHeight="1" thickBot="1">
      <c r="B25" s="16" t="s">
        <v>21</v>
      </c>
      <c r="C25" s="7">
        <v>9</v>
      </c>
      <c r="D25" s="7">
        <v>30.9</v>
      </c>
      <c r="F25" s="12" t="s">
        <v>38</v>
      </c>
      <c r="G25" s="14">
        <v>11</v>
      </c>
      <c r="H25" s="7">
        <v>12.9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0.7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8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78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1470.5</v>
      </c>
      <c r="F11" s="8" t="s">
        <v>25</v>
      </c>
      <c r="G11" s="66">
        <v>1</v>
      </c>
      <c r="H11" s="68">
        <f>H13+H18+H19+H20+H21+H22+H23+H24+H25</f>
        <v>1434.4</v>
      </c>
      <c r="I11">
        <f>D11-H11</f>
        <v>36.09999999999991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1249.3</v>
      </c>
      <c r="F13" s="11" t="s">
        <v>9</v>
      </c>
      <c r="G13" s="66">
        <v>2</v>
      </c>
      <c r="H13" s="68">
        <v>841.2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174.2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218.3</v>
      </c>
    </row>
    <row r="19" spans="2:8" ht="20.25" customHeight="1" thickBot="1">
      <c r="B19" s="13" t="s">
        <v>15</v>
      </c>
      <c r="C19" s="14">
        <v>5</v>
      </c>
      <c r="D19" s="7">
        <v>1249.3</v>
      </c>
      <c r="F19" s="12" t="s">
        <v>32</v>
      </c>
      <c r="G19" s="14">
        <v>5</v>
      </c>
      <c r="H19" s="7">
        <v>121.8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221.2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233.7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221.2</v>
      </c>
      <c r="F24" s="12" t="s">
        <v>37</v>
      </c>
      <c r="G24" s="14">
        <v>10</v>
      </c>
      <c r="H24" s="7">
        <v>2</v>
      </c>
    </row>
    <row r="25" spans="2:8" ht="18.75" customHeight="1" thickBot="1">
      <c r="B25" s="16" t="s">
        <v>21</v>
      </c>
      <c r="C25" s="7">
        <v>9</v>
      </c>
      <c r="D25" s="7">
        <v>221.2</v>
      </c>
      <c r="F25" s="12" t="s">
        <v>38</v>
      </c>
      <c r="G25" s="14">
        <v>11</v>
      </c>
      <c r="H25" s="7">
        <v>17.4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0.7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79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5664.1</v>
      </c>
      <c r="F11" s="8" t="s">
        <v>25</v>
      </c>
      <c r="G11" s="66">
        <v>1</v>
      </c>
      <c r="H11" s="68">
        <f>H13+H18+H19+H20+H21+H22+H23+H24+H25</f>
        <v>4697.8</v>
      </c>
      <c r="I11">
        <f>D11-H11</f>
        <v>966.3000000000002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4496.2</v>
      </c>
      <c r="F13" s="11" t="s">
        <v>9</v>
      </c>
      <c r="G13" s="66">
        <v>2</v>
      </c>
      <c r="H13" s="68">
        <v>2630.6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791.2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793.2</v>
      </c>
    </row>
    <row r="19" spans="2:8" ht="20.25" customHeight="1" thickBot="1">
      <c r="B19" s="13" t="s">
        <v>15</v>
      </c>
      <c r="C19" s="14">
        <v>5</v>
      </c>
      <c r="D19" s="7">
        <v>4496.2</v>
      </c>
      <c r="F19" s="12" t="s">
        <v>32</v>
      </c>
      <c r="G19" s="14">
        <v>5</v>
      </c>
      <c r="H19" s="7">
        <v>344.8</v>
      </c>
    </row>
    <row r="20" spans="2:8" ht="18.75" customHeight="1" thickBot="1">
      <c r="B20" s="11" t="s">
        <v>16</v>
      </c>
      <c r="C20" s="66">
        <v>6</v>
      </c>
      <c r="D20" s="68">
        <v>1167.9</v>
      </c>
      <c r="F20" s="12" t="s">
        <v>33</v>
      </c>
      <c r="G20" s="14">
        <v>6</v>
      </c>
      <c r="H20" s="7">
        <v>11.8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508.9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1167.9</v>
      </c>
      <c r="F24" s="12" t="s">
        <v>37</v>
      </c>
      <c r="G24" s="14">
        <v>10</v>
      </c>
      <c r="H24" s="7">
        <v>3.6</v>
      </c>
    </row>
    <row r="25" spans="2:8" ht="18.75" customHeight="1" thickBot="1">
      <c r="B25" s="16" t="s">
        <v>21</v>
      </c>
      <c r="C25" s="7">
        <v>9</v>
      </c>
      <c r="D25" s="7">
        <v>1167.9</v>
      </c>
      <c r="F25" s="12" t="s">
        <v>38</v>
      </c>
      <c r="G25" s="14">
        <v>11</v>
      </c>
      <c r="H25" s="7">
        <v>404.9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2.2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80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4301.8</v>
      </c>
      <c r="F11" s="8" t="s">
        <v>25</v>
      </c>
      <c r="G11" s="66">
        <v>1</v>
      </c>
      <c r="H11" s="68">
        <f>H13+H18+H19+H20+H21+H22+H23+H24+H25</f>
        <v>4108.7</v>
      </c>
      <c r="I11">
        <f>D11-H11</f>
        <v>193.10000000000036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2385.4</v>
      </c>
      <c r="F13" s="11" t="s">
        <v>9</v>
      </c>
      <c r="G13" s="66">
        <v>2</v>
      </c>
      <c r="H13" s="68">
        <v>2695.7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1780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572.2</v>
      </c>
    </row>
    <row r="19" spans="2:8" ht="20.25" customHeight="1" thickBot="1">
      <c r="B19" s="13" t="s">
        <v>15</v>
      </c>
      <c r="C19" s="14">
        <v>5</v>
      </c>
      <c r="D19" s="7">
        <v>2385.4</v>
      </c>
      <c r="F19" s="12" t="s">
        <v>32</v>
      </c>
      <c r="G19" s="14">
        <v>5</v>
      </c>
      <c r="H19" s="7">
        <v>810.3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1916.4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/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1916.4</v>
      </c>
      <c r="F24" s="12" t="s">
        <v>37</v>
      </c>
      <c r="G24" s="14">
        <v>10</v>
      </c>
      <c r="H24" s="7"/>
    </row>
    <row r="25" spans="2:8" ht="18.75" customHeight="1" thickBot="1">
      <c r="B25" s="16" t="s">
        <v>21</v>
      </c>
      <c r="C25" s="7">
        <v>9</v>
      </c>
      <c r="D25" s="7">
        <v>1916.4</v>
      </c>
      <c r="F25" s="12" t="s">
        <v>38</v>
      </c>
      <c r="G25" s="14">
        <v>11</v>
      </c>
      <c r="H25" s="7">
        <v>30.5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4.5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81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1600.6</v>
      </c>
      <c r="F11" s="8" t="s">
        <v>25</v>
      </c>
      <c r="G11" s="66">
        <v>1</v>
      </c>
      <c r="H11" s="68">
        <f>H13+H18+H19+H20+H21+H22+H23+H24+H25</f>
        <v>1506.6</v>
      </c>
      <c r="I11">
        <f>D11-H11</f>
        <v>94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889.4</v>
      </c>
      <c r="F13" s="11" t="s">
        <v>9</v>
      </c>
      <c r="G13" s="66">
        <v>2</v>
      </c>
      <c r="H13" s="68">
        <v>845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351.6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259.3</v>
      </c>
    </row>
    <row r="19" spans="2:8" ht="20.25" customHeight="1" thickBot="1">
      <c r="B19" s="13" t="s">
        <v>15</v>
      </c>
      <c r="C19" s="14">
        <v>5</v>
      </c>
      <c r="D19" s="7">
        <v>889.4</v>
      </c>
      <c r="F19" s="12" t="s">
        <v>32</v>
      </c>
      <c r="G19" s="14">
        <v>5</v>
      </c>
      <c r="H19" s="7">
        <v>281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711.2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22.5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711.2</v>
      </c>
      <c r="F24" s="12" t="s">
        <v>37</v>
      </c>
      <c r="G24" s="14">
        <v>10</v>
      </c>
      <c r="H24" s="7">
        <v>15</v>
      </c>
    </row>
    <row r="25" spans="2:8" ht="18.75" customHeight="1" thickBot="1">
      <c r="B25" s="16" t="s">
        <v>21</v>
      </c>
      <c r="C25" s="7">
        <v>9</v>
      </c>
      <c r="D25" s="7">
        <v>711.2</v>
      </c>
      <c r="F25" s="12" t="s">
        <v>38</v>
      </c>
      <c r="G25" s="14">
        <v>11</v>
      </c>
      <c r="H25" s="7">
        <v>83.8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I19" sqref="I19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75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1126.7</v>
      </c>
      <c r="F11" s="8" t="s">
        <v>25</v>
      </c>
      <c r="G11" s="66">
        <v>1</v>
      </c>
      <c r="H11" s="68">
        <f>H13+H18+H19+H20+H21+H22+H23+H24+H25</f>
        <v>1089.7999999999997</v>
      </c>
      <c r="I11">
        <f>D11-H11</f>
        <v>36.90000000000032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872.3</v>
      </c>
      <c r="F13" s="11" t="s">
        <v>9</v>
      </c>
      <c r="G13" s="66">
        <v>2</v>
      </c>
      <c r="H13" s="68">
        <v>683.9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246.1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166.2</v>
      </c>
    </row>
    <row r="19" spans="2:8" ht="20.25" customHeight="1" thickBot="1">
      <c r="B19" s="13" t="s">
        <v>15</v>
      </c>
      <c r="C19" s="14">
        <v>5</v>
      </c>
      <c r="D19" s="7">
        <v>872.3</v>
      </c>
      <c r="F19" s="12" t="s">
        <v>32</v>
      </c>
      <c r="G19" s="14">
        <v>5</v>
      </c>
      <c r="H19" s="7">
        <v>106.1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254.4</v>
      </c>
      <c r="F20" s="12" t="s">
        <v>33</v>
      </c>
      <c r="G20" s="14">
        <v>6</v>
      </c>
      <c r="H20" s="7">
        <v>0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69.5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254.4</v>
      </c>
      <c r="F24" s="12" t="s">
        <v>37</v>
      </c>
      <c r="G24" s="14">
        <v>10</v>
      </c>
      <c r="H24" s="7"/>
    </row>
    <row r="25" spans="2:8" ht="18.75" customHeight="1" thickBot="1">
      <c r="B25" s="16" t="s">
        <v>21</v>
      </c>
      <c r="C25" s="7">
        <v>9</v>
      </c>
      <c r="D25" s="7">
        <v>254.4</v>
      </c>
      <c r="F25" s="12" t="s">
        <v>38</v>
      </c>
      <c r="G25" s="14">
        <v>11</v>
      </c>
      <c r="H25" s="7">
        <v>64.1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0.8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75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2244.4</v>
      </c>
      <c r="F11" s="8" t="s">
        <v>25</v>
      </c>
      <c r="G11" s="66">
        <v>1</v>
      </c>
      <c r="H11" s="68">
        <f>H13+H18+H19+H20+H21+H22+H23+H24+H25</f>
        <v>2054</v>
      </c>
      <c r="I11">
        <f>D11-H11</f>
        <v>190.4000000000001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1875.3</v>
      </c>
      <c r="F13" s="11" t="s">
        <v>9</v>
      </c>
      <c r="G13" s="66">
        <v>2</v>
      </c>
      <c r="H13" s="68">
        <v>904.9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301.3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273.3</v>
      </c>
    </row>
    <row r="19" spans="2:8" ht="20.25" customHeight="1" thickBot="1">
      <c r="B19" s="13" t="s">
        <v>15</v>
      </c>
      <c r="C19" s="14">
        <v>5</v>
      </c>
      <c r="D19" s="7">
        <v>1875.3</v>
      </c>
      <c r="F19" s="12" t="s">
        <v>32</v>
      </c>
      <c r="G19" s="14">
        <v>5</v>
      </c>
      <c r="H19" s="7">
        <v>169.7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369.1</v>
      </c>
      <c r="F20" s="12" t="s">
        <v>33</v>
      </c>
      <c r="G20" s="14">
        <v>6</v>
      </c>
      <c r="H20" s="7">
        <v>11.5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608.6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369.1</v>
      </c>
      <c r="F24" s="12" t="s">
        <v>37</v>
      </c>
      <c r="G24" s="14">
        <v>10</v>
      </c>
      <c r="H24" s="7">
        <v>40.5</v>
      </c>
    </row>
    <row r="25" spans="2:8" ht="18.75" customHeight="1" thickBot="1">
      <c r="B25" s="16" t="s">
        <v>21</v>
      </c>
      <c r="C25" s="7">
        <v>9</v>
      </c>
      <c r="D25" s="7">
        <v>369.1</v>
      </c>
      <c r="F25" s="12" t="s">
        <v>38</v>
      </c>
      <c r="G25" s="14">
        <v>11</v>
      </c>
      <c r="H25" s="7">
        <v>45.5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8">
      <selection activeCell="H23" sqref="H23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47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6467.099999999999</v>
      </c>
      <c r="F11" s="8" t="s">
        <v>25</v>
      </c>
      <c r="G11" s="66">
        <v>1</v>
      </c>
      <c r="H11" s="68">
        <f>H13+H18+H19+H20+H21+H22+H23+H24+H25</f>
        <v>6306.1</v>
      </c>
      <c r="I11">
        <f>D11-H11</f>
        <v>160.9999999999991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5358.9</v>
      </c>
      <c r="F13" s="11" t="s">
        <v>9</v>
      </c>
      <c r="G13" s="66">
        <v>2</v>
      </c>
      <c r="H13" s="68">
        <v>3197.7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1315.9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961.5</v>
      </c>
    </row>
    <row r="19" spans="2:8" ht="20.25" customHeight="1" thickBot="1">
      <c r="B19" s="13" t="s">
        <v>15</v>
      </c>
      <c r="C19" s="14">
        <v>5</v>
      </c>
      <c r="D19" s="7">
        <v>5358.9</v>
      </c>
      <c r="F19" s="12" t="s">
        <v>32</v>
      </c>
      <c r="G19" s="14">
        <v>5</v>
      </c>
      <c r="H19" s="7">
        <v>732.1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1108.2</v>
      </c>
      <c r="F20" s="12" t="s">
        <v>33</v>
      </c>
      <c r="G20" s="14">
        <v>6</v>
      </c>
      <c r="H20" s="7">
        <v>20.6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9" ht="18.75" customHeight="1" thickBot="1">
      <c r="B22" s="15" t="s">
        <v>18</v>
      </c>
      <c r="C22" s="66">
        <v>7</v>
      </c>
      <c r="D22" s="68">
        <v>23.7</v>
      </c>
      <c r="F22" s="12" t="s">
        <v>35</v>
      </c>
      <c r="G22" s="14">
        <v>8</v>
      </c>
      <c r="H22" s="7">
        <v>709.9</v>
      </c>
      <c r="I22">
        <v>43.8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1084.5</v>
      </c>
      <c r="F24" s="12" t="s">
        <v>37</v>
      </c>
      <c r="G24" s="14">
        <v>10</v>
      </c>
      <c r="H24" s="7">
        <v>59</v>
      </c>
    </row>
    <row r="25" spans="2:8" ht="18.75" customHeight="1" thickBot="1">
      <c r="B25" s="16" t="s">
        <v>21</v>
      </c>
      <c r="C25" s="7">
        <v>9</v>
      </c>
      <c r="D25" s="7">
        <v>1084.5</v>
      </c>
      <c r="F25" s="12" t="s">
        <v>38</v>
      </c>
      <c r="G25" s="14">
        <v>11</v>
      </c>
      <c r="H25" s="7">
        <v>625.3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3.3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82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1904.1</v>
      </c>
      <c r="F11" s="8" t="s">
        <v>25</v>
      </c>
      <c r="G11" s="66">
        <v>1</v>
      </c>
      <c r="H11" s="68">
        <f>H13+H18+H19+H20+H21+H22+H23+H24+H25</f>
        <v>1436.5</v>
      </c>
      <c r="I11">
        <f>D11-H11</f>
        <v>467.5999999999999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1535.5</v>
      </c>
      <c r="F13" s="11" t="s">
        <v>9</v>
      </c>
      <c r="G13" s="66">
        <v>2</v>
      </c>
      <c r="H13" s="68">
        <v>830.8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273.9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245.1</v>
      </c>
    </row>
    <row r="19" spans="2:8" ht="20.25" customHeight="1" thickBot="1">
      <c r="B19" s="13" t="s">
        <v>15</v>
      </c>
      <c r="C19" s="14">
        <v>5</v>
      </c>
      <c r="D19" s="7">
        <v>1535.5</v>
      </c>
      <c r="F19" s="12" t="s">
        <v>32</v>
      </c>
      <c r="G19" s="14">
        <v>5</v>
      </c>
      <c r="H19" s="7">
        <v>165.4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368.6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9" ht="18.75" customHeight="1" thickBot="1">
      <c r="B22" s="15" t="s">
        <v>18</v>
      </c>
      <c r="C22" s="66">
        <v>7</v>
      </c>
      <c r="D22" s="68">
        <v>41</v>
      </c>
      <c r="F22" s="12" t="s">
        <v>35</v>
      </c>
      <c r="G22" s="14">
        <v>8</v>
      </c>
      <c r="H22" s="7">
        <v>78.1</v>
      </c>
      <c r="I22">
        <v>10.2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327.6</v>
      </c>
      <c r="F24" s="12" t="s">
        <v>37</v>
      </c>
      <c r="G24" s="14">
        <v>10</v>
      </c>
      <c r="H24" s="7">
        <v>29.2</v>
      </c>
    </row>
    <row r="25" spans="2:8" ht="18.75" customHeight="1" thickBot="1">
      <c r="B25" s="16" t="s">
        <v>21</v>
      </c>
      <c r="C25" s="7">
        <v>9</v>
      </c>
      <c r="D25" s="7">
        <v>327.6</v>
      </c>
      <c r="F25" s="12" t="s">
        <v>38</v>
      </c>
      <c r="G25" s="14">
        <v>11</v>
      </c>
      <c r="H25" s="7">
        <v>87.9</v>
      </c>
    </row>
    <row r="26" spans="2:8" ht="21" customHeight="1" thickBot="1">
      <c r="B26" s="13" t="s">
        <v>22</v>
      </c>
      <c r="C26" s="7">
        <v>10</v>
      </c>
      <c r="D26" s="7">
        <v>0</v>
      </c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B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83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2152.2</v>
      </c>
      <c r="F11" s="8" t="s">
        <v>25</v>
      </c>
      <c r="G11" s="66">
        <v>1</v>
      </c>
      <c r="H11" s="68">
        <f>H13+H18+H19+H20+H21+H22+H23+H24+H25</f>
        <v>1888.4</v>
      </c>
      <c r="I11">
        <f>D11-H11</f>
        <v>263.7999999999997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1216.1</v>
      </c>
      <c r="F13" s="11" t="s">
        <v>9</v>
      </c>
      <c r="G13" s="66">
        <v>2</v>
      </c>
      <c r="H13" s="68">
        <v>1047.5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385.6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316.3</v>
      </c>
    </row>
    <row r="19" spans="2:8" ht="20.25" customHeight="1" thickBot="1">
      <c r="B19" s="13" t="s">
        <v>15</v>
      </c>
      <c r="C19" s="14">
        <v>5</v>
      </c>
      <c r="D19" s="7">
        <v>1216.1</v>
      </c>
      <c r="F19" s="12" t="s">
        <v>32</v>
      </c>
      <c r="G19" s="14">
        <v>5</v>
      </c>
      <c r="H19" s="7">
        <v>295.5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936.1</v>
      </c>
      <c r="F20" s="12" t="s">
        <v>33</v>
      </c>
      <c r="G20" s="14">
        <v>6</v>
      </c>
      <c r="H20" s="7">
        <v>2.4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/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936.1</v>
      </c>
      <c r="F24" s="12" t="s">
        <v>37</v>
      </c>
      <c r="G24" s="14">
        <v>10</v>
      </c>
      <c r="H24" s="7">
        <v>150.3</v>
      </c>
    </row>
    <row r="25" spans="2:8" ht="18.75" customHeight="1" thickBot="1">
      <c r="B25" s="16" t="s">
        <v>21</v>
      </c>
      <c r="C25" s="7">
        <v>9</v>
      </c>
      <c r="D25" s="7">
        <v>936.1</v>
      </c>
      <c r="F25" s="12" t="s">
        <v>38</v>
      </c>
      <c r="G25" s="14">
        <v>11</v>
      </c>
      <c r="H25" s="7">
        <v>76.4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625" style="0" customWidth="1"/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spans="2:5" ht="13.5" customHeight="1">
      <c r="B2" s="81" t="s">
        <v>107</v>
      </c>
      <c r="C2" s="81"/>
      <c r="D2" s="81"/>
      <c r="E2" s="81"/>
    </row>
    <row r="3" ht="12.75" customHeight="1">
      <c r="B3" s="1"/>
    </row>
    <row r="4" spans="1:3" ht="18.75" customHeight="1">
      <c r="A4" s="79" t="s">
        <v>105</v>
      </c>
      <c r="B4" s="79"/>
      <c r="C4" s="28"/>
    </row>
    <row r="5" ht="21.75" customHeight="1"/>
    <row r="6" spans="2:6" ht="25.5" customHeight="1">
      <c r="B6" s="26" t="s">
        <v>45</v>
      </c>
      <c r="F6" s="65" t="s">
        <v>24</v>
      </c>
    </row>
    <row r="7" spans="2:6" ht="26.25" customHeight="1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3696.2</v>
      </c>
      <c r="F11" s="8" t="s">
        <v>25</v>
      </c>
      <c r="G11" s="66">
        <v>1</v>
      </c>
      <c r="H11" s="68">
        <f>H13+H18+H19+H20+H21+H22+H23+H24+H25</f>
        <v>3449.0000000000005</v>
      </c>
      <c r="I11">
        <f>D11-H11</f>
        <v>247.19999999999936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3066.1</v>
      </c>
      <c r="F13" s="11" t="s">
        <v>9</v>
      </c>
      <c r="G13" s="66">
        <v>2</v>
      </c>
      <c r="H13" s="68">
        <v>1943.8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652.8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586.1</v>
      </c>
    </row>
    <row r="19" spans="2:8" ht="20.25" customHeight="1" thickBot="1">
      <c r="B19" s="13" t="s">
        <v>15</v>
      </c>
      <c r="C19" s="14">
        <v>5</v>
      </c>
      <c r="D19" s="7">
        <v>3066.1</v>
      </c>
      <c r="F19" s="12" t="s">
        <v>32</v>
      </c>
      <c r="G19" s="14">
        <v>5</v>
      </c>
      <c r="H19" s="7">
        <v>297.8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630.1</v>
      </c>
      <c r="F20" s="12" t="s">
        <v>33</v>
      </c>
      <c r="G20" s="14">
        <v>6</v>
      </c>
      <c r="H20" s="7">
        <v>11.4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359.3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630.1</v>
      </c>
      <c r="F24" s="12" t="s">
        <v>37</v>
      </c>
      <c r="G24" s="14">
        <v>10</v>
      </c>
      <c r="H24" s="7">
        <v>47.5</v>
      </c>
    </row>
    <row r="25" spans="2:8" ht="18.75" customHeight="1" thickBot="1">
      <c r="B25" s="16" t="s">
        <v>21</v>
      </c>
      <c r="C25" s="7">
        <v>9</v>
      </c>
      <c r="D25" s="7">
        <v>630.1</v>
      </c>
      <c r="F25" s="12" t="s">
        <v>38</v>
      </c>
      <c r="G25" s="14">
        <v>11</v>
      </c>
      <c r="H25" s="7">
        <v>203.1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2.1</v>
      </c>
    </row>
    <row r="34" ht="18.75" customHeight="1"/>
    <row r="35" spans="2:6" ht="16.5" customHeight="1">
      <c r="B35" s="80" t="s">
        <v>106</v>
      </c>
      <c r="C35" s="80"/>
      <c r="D35" s="80"/>
      <c r="E35" s="80"/>
      <c r="F35" s="80"/>
    </row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9">
    <mergeCell ref="G13:G14"/>
    <mergeCell ref="H13:H14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A4:B4"/>
    <mergeCell ref="B35:F35"/>
    <mergeCell ref="B2:E2"/>
    <mergeCell ref="C22:C23"/>
    <mergeCell ref="D22:D23"/>
    <mergeCell ref="C13:C15"/>
    <mergeCell ref="D13:D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84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1646.1999999999998</v>
      </c>
      <c r="F11" s="8" t="s">
        <v>25</v>
      </c>
      <c r="G11" s="66">
        <v>1</v>
      </c>
      <c r="H11" s="68">
        <f>H13+H18+H19+H20+H21+H22+H23+H24+H25</f>
        <v>1585.6</v>
      </c>
      <c r="I11">
        <f>D11-H11</f>
        <v>60.59999999999991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1146.6</v>
      </c>
      <c r="F13" s="11" t="s">
        <v>9</v>
      </c>
      <c r="G13" s="66">
        <v>2</v>
      </c>
      <c r="H13" s="68">
        <v>878.7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355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170.5</v>
      </c>
    </row>
    <row r="19" spans="2:9" ht="20.25" customHeight="1" thickBot="1">
      <c r="B19" s="13" t="s">
        <v>15</v>
      </c>
      <c r="C19" s="14">
        <v>5</v>
      </c>
      <c r="D19" s="7">
        <v>1146.6</v>
      </c>
      <c r="F19" s="12" t="s">
        <v>32</v>
      </c>
      <c r="G19" s="14">
        <v>5</v>
      </c>
      <c r="H19" s="7">
        <v>188.3</v>
      </c>
      <c r="I19">
        <v>2.5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499.6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/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499.6</v>
      </c>
      <c r="F24" s="12" t="s">
        <v>37</v>
      </c>
      <c r="G24" s="14">
        <v>10</v>
      </c>
      <c r="H24" s="7">
        <v>59.7</v>
      </c>
    </row>
    <row r="25" spans="2:8" ht="18.75" customHeight="1" thickBot="1">
      <c r="B25" s="16" t="s">
        <v>21</v>
      </c>
      <c r="C25" s="7">
        <v>9</v>
      </c>
      <c r="D25" s="7">
        <v>499.6</v>
      </c>
      <c r="F25" s="12" t="s">
        <v>38</v>
      </c>
      <c r="G25" s="14">
        <v>11</v>
      </c>
      <c r="H25" s="7">
        <v>288.4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0.9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7">
      <selection activeCell="H26" sqref="H26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85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1822.7</v>
      </c>
      <c r="F11" s="8" t="s">
        <v>25</v>
      </c>
      <c r="G11" s="66">
        <v>1</v>
      </c>
      <c r="H11" s="68">
        <f>H13+H18+H19+H20+H21+H22+H23+H24+H25</f>
        <v>1708.6</v>
      </c>
      <c r="I11">
        <f>D11-H11</f>
        <v>114.10000000000014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1430.2</v>
      </c>
      <c r="F13" s="11" t="s">
        <v>9</v>
      </c>
      <c r="G13" s="66">
        <v>2</v>
      </c>
      <c r="H13" s="68">
        <v>1019.4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351.4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308.1</v>
      </c>
    </row>
    <row r="19" spans="2:8" ht="20.25" customHeight="1" thickBot="1">
      <c r="B19" s="13" t="s">
        <v>15</v>
      </c>
      <c r="C19" s="14">
        <v>5</v>
      </c>
      <c r="D19" s="7">
        <v>1430.2</v>
      </c>
      <c r="F19" s="12" t="s">
        <v>32</v>
      </c>
      <c r="G19" s="14">
        <v>5</v>
      </c>
      <c r="H19" s="7">
        <v>171.8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392.5</v>
      </c>
      <c r="F20" s="12" t="s">
        <v>33</v>
      </c>
      <c r="G20" s="14">
        <v>6</v>
      </c>
      <c r="H20" s="7">
        <v>11.4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63.1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392.5</v>
      </c>
      <c r="F24" s="12" t="s">
        <v>37</v>
      </c>
      <c r="G24" s="14">
        <v>10</v>
      </c>
      <c r="H24" s="7">
        <v>66.1</v>
      </c>
    </row>
    <row r="25" spans="2:8" ht="18.75" customHeight="1" thickBot="1">
      <c r="B25" s="16" t="s">
        <v>21</v>
      </c>
      <c r="C25" s="7">
        <v>9</v>
      </c>
      <c r="D25" s="7">
        <v>392.5</v>
      </c>
      <c r="F25" s="12" t="s">
        <v>38</v>
      </c>
      <c r="G25" s="14">
        <v>11</v>
      </c>
      <c r="H25" s="7">
        <v>68.7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86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1744.9</v>
      </c>
      <c r="F11" s="8" t="s">
        <v>25</v>
      </c>
      <c r="G11" s="66">
        <v>1</v>
      </c>
      <c r="H11" s="68">
        <f>H13+H18+H19+H20+H21+H22+H23+H24+H25</f>
        <v>1704.1</v>
      </c>
      <c r="I11">
        <f>D11-H11</f>
        <v>40.80000000000018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1511.9</v>
      </c>
      <c r="F13" s="11" t="s">
        <v>9</v>
      </c>
      <c r="G13" s="66">
        <v>2</v>
      </c>
      <c r="H13" s="68">
        <v>1009.7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334.1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304.9</v>
      </c>
    </row>
    <row r="19" spans="2:8" ht="20.25" customHeight="1" thickBot="1">
      <c r="B19" s="13" t="s">
        <v>15</v>
      </c>
      <c r="C19" s="14">
        <v>5</v>
      </c>
      <c r="D19" s="7">
        <v>1511.9</v>
      </c>
      <c r="F19" s="12" t="s">
        <v>32</v>
      </c>
      <c r="G19" s="14">
        <v>5</v>
      </c>
      <c r="H19" s="7">
        <v>162.7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233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109.8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233</v>
      </c>
      <c r="F24" s="12" t="s">
        <v>37</v>
      </c>
      <c r="G24" s="14">
        <v>10</v>
      </c>
      <c r="H24" s="7">
        <v>62.5</v>
      </c>
    </row>
    <row r="25" spans="2:8" ht="18.75" customHeight="1" thickBot="1">
      <c r="B25" s="16" t="s">
        <v>21</v>
      </c>
      <c r="C25" s="7">
        <v>9</v>
      </c>
      <c r="D25" s="7">
        <v>233</v>
      </c>
      <c r="F25" s="12" t="s">
        <v>38</v>
      </c>
      <c r="G25" s="14">
        <v>11</v>
      </c>
      <c r="H25" s="7">
        <v>54.5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87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1732.1999999999998</v>
      </c>
      <c r="F11" s="8" t="s">
        <v>25</v>
      </c>
      <c r="G11" s="66">
        <v>1</v>
      </c>
      <c r="H11" s="68">
        <f>H13+H18+H19+H20+H21+H22+H23+H24+H25</f>
        <v>1405.5000000000002</v>
      </c>
      <c r="I11">
        <f>D11-H11</f>
        <v>326.6999999999996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1613.6</v>
      </c>
      <c r="F13" s="11" t="s">
        <v>9</v>
      </c>
      <c r="G13" s="66">
        <v>2</v>
      </c>
      <c r="H13" s="68">
        <v>821.2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268.6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247.7</v>
      </c>
    </row>
    <row r="19" spans="2:8" ht="20.25" customHeight="1" thickBot="1">
      <c r="B19" s="13" t="s">
        <v>15</v>
      </c>
      <c r="C19" s="14">
        <v>5</v>
      </c>
      <c r="D19" s="7">
        <v>1613.6</v>
      </c>
      <c r="F19" s="12" t="s">
        <v>32</v>
      </c>
      <c r="G19" s="14">
        <v>5</v>
      </c>
      <c r="H19" s="7">
        <v>98.4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118.6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165.6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118.6</v>
      </c>
      <c r="F24" s="12" t="s">
        <v>37</v>
      </c>
      <c r="G24" s="14">
        <v>10</v>
      </c>
      <c r="H24" s="7">
        <v>33.7</v>
      </c>
    </row>
    <row r="25" spans="2:8" ht="18.75" customHeight="1" thickBot="1">
      <c r="B25" s="16" t="s">
        <v>21</v>
      </c>
      <c r="C25" s="7">
        <v>9</v>
      </c>
      <c r="D25" s="7">
        <v>118.6</v>
      </c>
      <c r="F25" s="12" t="s">
        <v>38</v>
      </c>
      <c r="G25" s="14">
        <v>11</v>
      </c>
      <c r="H25" s="7">
        <v>38.9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75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1291.3</v>
      </c>
      <c r="F11" s="8" t="s">
        <v>25</v>
      </c>
      <c r="G11" s="66">
        <v>1</v>
      </c>
      <c r="H11" s="68">
        <f>H13+H18+H19+H20+H21+H22+H23+H24+H25</f>
        <v>1212.6999999999998</v>
      </c>
      <c r="I11">
        <f>D11-H11</f>
        <v>78.60000000000014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1052</v>
      </c>
      <c r="F13" s="11" t="s">
        <v>9</v>
      </c>
      <c r="G13" s="66">
        <v>2</v>
      </c>
      <c r="H13" s="68">
        <v>749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310.2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191.4</v>
      </c>
    </row>
    <row r="19" spans="2:8" ht="20.25" customHeight="1" thickBot="1">
      <c r="B19" s="13" t="s">
        <v>15</v>
      </c>
      <c r="C19" s="14">
        <v>5</v>
      </c>
      <c r="D19" s="7">
        <v>1052</v>
      </c>
      <c r="F19" s="12" t="s">
        <v>32</v>
      </c>
      <c r="G19" s="14">
        <v>5</v>
      </c>
      <c r="H19" s="7">
        <v>91.4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239.3</v>
      </c>
      <c r="F20" s="12" t="s">
        <v>33</v>
      </c>
      <c r="G20" s="14">
        <v>6</v>
      </c>
      <c r="H20" s="7">
        <v>11.3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96.5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239.3</v>
      </c>
      <c r="F24" s="12" t="s">
        <v>37</v>
      </c>
      <c r="G24" s="14">
        <v>10</v>
      </c>
      <c r="H24" s="7">
        <v>41</v>
      </c>
    </row>
    <row r="25" spans="2:8" ht="18.75" customHeight="1" thickBot="1">
      <c r="B25" s="16" t="s">
        <v>102</v>
      </c>
      <c r="C25" s="7">
        <v>9</v>
      </c>
      <c r="D25" s="7">
        <v>239.3</v>
      </c>
      <c r="F25" s="12" t="s">
        <v>38</v>
      </c>
      <c r="G25" s="14">
        <v>11</v>
      </c>
      <c r="H25" s="7">
        <v>32.1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75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2052.1</v>
      </c>
      <c r="F11" s="8" t="s">
        <v>25</v>
      </c>
      <c r="G11" s="66">
        <v>1</v>
      </c>
      <c r="H11" s="68">
        <f>H13+H18+H19+H20+H21+H22+H23+H24+H25</f>
        <v>1796.7</v>
      </c>
      <c r="I11">
        <f>D11-H11</f>
        <v>255.39999999999986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1571.3</v>
      </c>
      <c r="F13" s="11" t="s">
        <v>9</v>
      </c>
      <c r="G13" s="66">
        <v>2</v>
      </c>
      <c r="H13" s="68">
        <v>930.2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301.5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280.6</v>
      </c>
    </row>
    <row r="19" spans="2:8" ht="20.25" customHeight="1" thickBot="1">
      <c r="B19" s="13" t="s">
        <v>15</v>
      </c>
      <c r="C19" s="14">
        <v>5</v>
      </c>
      <c r="D19" s="7">
        <v>1571.3</v>
      </c>
      <c r="F19" s="12" t="s">
        <v>32</v>
      </c>
      <c r="G19" s="14">
        <v>5</v>
      </c>
      <c r="H19" s="7">
        <v>153.3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480.8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262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480.8</v>
      </c>
      <c r="F24" s="12" t="s">
        <v>37</v>
      </c>
      <c r="G24" s="14">
        <v>10</v>
      </c>
      <c r="H24" s="7">
        <v>7.6</v>
      </c>
    </row>
    <row r="25" spans="2:8" ht="18.75" customHeight="1" thickBot="1">
      <c r="B25" s="16" t="s">
        <v>21</v>
      </c>
      <c r="C25" s="7">
        <v>9</v>
      </c>
      <c r="D25" s="7">
        <v>480.8</v>
      </c>
      <c r="F25" s="12" t="s">
        <v>38</v>
      </c>
      <c r="G25" s="14">
        <v>11</v>
      </c>
      <c r="H25" s="7">
        <v>163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8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88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1558.6</v>
      </c>
      <c r="F11" s="8" t="s">
        <v>25</v>
      </c>
      <c r="G11" s="66">
        <v>1</v>
      </c>
      <c r="H11" s="68">
        <f>H13+H18+H19+H20+H21+H22+H23+H24+H25</f>
        <v>1373.2000000000003</v>
      </c>
      <c r="I11">
        <f>D11-H11</f>
        <v>185.39999999999964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1065.8</v>
      </c>
      <c r="F13" s="11" t="s">
        <v>9</v>
      </c>
      <c r="G13" s="66">
        <v>2</v>
      </c>
      <c r="H13" s="68">
        <v>781.2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332.3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262.2</v>
      </c>
    </row>
    <row r="19" spans="2:8" ht="20.25" customHeight="1" thickBot="1">
      <c r="B19" s="13" t="s">
        <v>15</v>
      </c>
      <c r="C19" s="14">
        <v>5</v>
      </c>
      <c r="D19" s="7">
        <v>1065.8</v>
      </c>
      <c r="F19" s="12" t="s">
        <v>32</v>
      </c>
      <c r="G19" s="14">
        <v>5</v>
      </c>
      <c r="H19" s="7">
        <v>163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492.8</v>
      </c>
      <c r="F20" s="12" t="s">
        <v>33</v>
      </c>
      <c r="G20" s="14">
        <v>6</v>
      </c>
      <c r="H20" s="7">
        <v>16.9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/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492.8</v>
      </c>
      <c r="F24" s="12" t="s">
        <v>37</v>
      </c>
      <c r="G24" s="14">
        <v>10</v>
      </c>
      <c r="H24" s="7">
        <v>109.7</v>
      </c>
    </row>
    <row r="25" spans="2:8" ht="18.75" customHeight="1" thickBot="1">
      <c r="B25" s="16" t="s">
        <v>21</v>
      </c>
      <c r="C25" s="7">
        <v>9</v>
      </c>
      <c r="D25" s="7">
        <v>492.8</v>
      </c>
      <c r="F25" s="12" t="s">
        <v>38</v>
      </c>
      <c r="G25" s="14">
        <v>11</v>
      </c>
      <c r="H25" s="7">
        <v>40.2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48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8" ht="16.5" customHeight="1">
      <c r="B11" s="8" t="s">
        <v>7</v>
      </c>
      <c r="C11" s="66">
        <v>1</v>
      </c>
      <c r="D11" s="68">
        <f>D13+D20</f>
        <v>3579.3</v>
      </c>
      <c r="F11" s="8" t="s">
        <v>25</v>
      </c>
      <c r="G11" s="66">
        <v>1</v>
      </c>
      <c r="H11" s="68">
        <f>H13+H18+H19+H20+H21+H22+H23+H24+H25</f>
        <v>3205.8999999999996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2199.8</v>
      </c>
      <c r="F13" s="11" t="s">
        <v>9</v>
      </c>
      <c r="G13" s="66">
        <v>2</v>
      </c>
      <c r="H13" s="68">
        <v>1817.2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993.1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>
        <v>0</v>
      </c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437.3</v>
      </c>
    </row>
    <row r="19" spans="2:8" ht="20.25" customHeight="1" thickBot="1">
      <c r="B19" s="13" t="s">
        <v>15</v>
      </c>
      <c r="C19" s="14">
        <v>5</v>
      </c>
      <c r="D19" s="7">
        <v>2199.8</v>
      </c>
      <c r="F19" s="12" t="s">
        <v>32</v>
      </c>
      <c r="G19" s="14">
        <v>5</v>
      </c>
      <c r="H19" s="7">
        <v>500.6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1379.5</v>
      </c>
      <c r="F20" s="12" t="s">
        <v>33</v>
      </c>
      <c r="G20" s="14">
        <v>6</v>
      </c>
      <c r="H20" s="7">
        <v>15.9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12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1379.5</v>
      </c>
      <c r="F24" s="12" t="s">
        <v>37</v>
      </c>
      <c r="G24" s="14">
        <v>10</v>
      </c>
      <c r="H24" s="7">
        <v>85.7</v>
      </c>
    </row>
    <row r="25" spans="2:8" ht="18.75" customHeight="1" thickBot="1">
      <c r="B25" s="16" t="s">
        <v>21</v>
      </c>
      <c r="C25" s="7">
        <v>9</v>
      </c>
      <c r="D25" s="7">
        <v>1379.5</v>
      </c>
      <c r="F25" s="12" t="s">
        <v>38</v>
      </c>
      <c r="G25" s="14">
        <v>11</v>
      </c>
      <c r="H25" s="7">
        <v>337.2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3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89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3741.3</v>
      </c>
      <c r="F11" s="8" t="s">
        <v>25</v>
      </c>
      <c r="G11" s="66">
        <v>1</v>
      </c>
      <c r="H11" s="68">
        <f>H13+H18+H19+H20+H21+H22+H23+H24+H25</f>
        <v>3593.8</v>
      </c>
      <c r="I11">
        <f>D11-H11</f>
        <v>147.5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3060.3</v>
      </c>
      <c r="F13" s="11" t="s">
        <v>9</v>
      </c>
      <c r="G13" s="66">
        <v>2</v>
      </c>
      <c r="H13" s="68">
        <v>2193.5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894.5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>
        <v>0</v>
      </c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>
        <v>0</v>
      </c>
      <c r="F18" s="12" t="s">
        <v>31</v>
      </c>
      <c r="G18" s="14">
        <v>4</v>
      </c>
      <c r="H18" s="7">
        <v>661.8</v>
      </c>
    </row>
    <row r="19" spans="2:8" ht="20.25" customHeight="1" thickBot="1">
      <c r="B19" s="13" t="s">
        <v>15</v>
      </c>
      <c r="C19" s="14">
        <v>5</v>
      </c>
      <c r="D19" s="7">
        <v>3060.3</v>
      </c>
      <c r="F19" s="12" t="s">
        <v>32</v>
      </c>
      <c r="G19" s="14">
        <v>5</v>
      </c>
      <c r="H19" s="7">
        <v>499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681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100.7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681</v>
      </c>
      <c r="F24" s="12" t="s">
        <v>37</v>
      </c>
      <c r="G24" s="14">
        <v>10</v>
      </c>
      <c r="H24" s="7">
        <v>72</v>
      </c>
    </row>
    <row r="25" spans="2:8" ht="18.75" customHeight="1" thickBot="1">
      <c r="B25" s="16" t="s">
        <v>21</v>
      </c>
      <c r="C25" s="7">
        <v>9</v>
      </c>
      <c r="D25" s="7">
        <v>681</v>
      </c>
      <c r="F25" s="12" t="s">
        <v>38</v>
      </c>
      <c r="G25" s="14">
        <v>11</v>
      </c>
      <c r="H25" s="7">
        <v>66.8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2.5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99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16986.2</v>
      </c>
      <c r="F11" s="8" t="s">
        <v>25</v>
      </c>
      <c r="G11" s="66">
        <v>1</v>
      </c>
      <c r="H11" s="68">
        <f>H13+H18+H19+H20+H21+H22+H23+H24+H25</f>
        <v>16418.8</v>
      </c>
      <c r="I11">
        <f>D11-H11</f>
        <v>567.4000000000015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12931.8</v>
      </c>
      <c r="F13" s="11" t="s">
        <v>9</v>
      </c>
      <c r="G13" s="66">
        <v>2</v>
      </c>
      <c r="H13" s="68">
        <v>8412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5104.8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2534.3</v>
      </c>
    </row>
    <row r="19" spans="2:9" ht="20.25" customHeight="1" thickBot="1">
      <c r="B19" s="13" t="s">
        <v>15</v>
      </c>
      <c r="C19" s="14">
        <v>5</v>
      </c>
      <c r="D19" s="7">
        <v>12931.8</v>
      </c>
      <c r="F19" s="12" t="s">
        <v>32</v>
      </c>
      <c r="G19" s="14">
        <v>5</v>
      </c>
      <c r="H19" s="7">
        <v>1610.4</v>
      </c>
      <c r="I19">
        <v>51.8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4054.4</v>
      </c>
      <c r="F20" s="12" t="s">
        <v>33</v>
      </c>
      <c r="G20" s="14">
        <v>6</v>
      </c>
      <c r="H20" s="7">
        <v>27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9" ht="18.75" customHeight="1" thickBot="1">
      <c r="B22" s="15" t="s">
        <v>18</v>
      </c>
      <c r="C22" s="66">
        <v>7</v>
      </c>
      <c r="D22" s="68">
        <v>74.5</v>
      </c>
      <c r="F22" s="12" t="s">
        <v>35</v>
      </c>
      <c r="G22" s="14">
        <v>8</v>
      </c>
      <c r="H22" s="7">
        <v>1456.7</v>
      </c>
      <c r="I22">
        <v>210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3928.8</v>
      </c>
      <c r="F24" s="12" t="s">
        <v>37</v>
      </c>
      <c r="G24" s="14">
        <v>10</v>
      </c>
      <c r="H24" s="7">
        <v>271.3</v>
      </c>
    </row>
    <row r="25" spans="2:9" ht="18.75" customHeight="1" thickBot="1">
      <c r="B25" s="16" t="s">
        <v>21</v>
      </c>
      <c r="C25" s="7">
        <v>9</v>
      </c>
      <c r="D25" s="7">
        <v>3928.8</v>
      </c>
      <c r="F25" s="12" t="s">
        <v>38</v>
      </c>
      <c r="G25" s="14">
        <v>11</v>
      </c>
      <c r="H25" s="7">
        <v>2107.1</v>
      </c>
      <c r="I25">
        <v>49.5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51.1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15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90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3318.7000000000003</v>
      </c>
      <c r="F11" s="8" t="s">
        <v>25</v>
      </c>
      <c r="G11" s="66">
        <v>1</v>
      </c>
      <c r="H11" s="68">
        <f>H13+H18+H19+H20+H21+H22+H23+H24+H25</f>
        <v>3076.3</v>
      </c>
      <c r="I11">
        <f>D11-H11</f>
        <v>242.4000000000001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2984.9</v>
      </c>
      <c r="F13" s="11" t="s">
        <v>9</v>
      </c>
      <c r="G13" s="66">
        <v>2</v>
      </c>
      <c r="H13" s="68">
        <v>1977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927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595.4</v>
      </c>
    </row>
    <row r="19" spans="2:8" ht="20.25" customHeight="1" thickBot="1">
      <c r="B19" s="13" t="s">
        <v>15</v>
      </c>
      <c r="C19" s="14">
        <v>5</v>
      </c>
      <c r="D19" s="7">
        <v>2984.9</v>
      </c>
      <c r="F19" s="12" t="s">
        <v>32</v>
      </c>
      <c r="G19" s="14">
        <v>5</v>
      </c>
      <c r="H19" s="7">
        <v>248.6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333.8</v>
      </c>
      <c r="F20" s="12" t="s">
        <v>33</v>
      </c>
      <c r="G20" s="14">
        <v>6</v>
      </c>
      <c r="H20" s="7">
        <v>11.4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81.3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333.8</v>
      </c>
      <c r="F24" s="12" t="s">
        <v>37</v>
      </c>
      <c r="G24" s="14">
        <v>10</v>
      </c>
      <c r="H24" s="7">
        <v>72.5</v>
      </c>
    </row>
    <row r="25" spans="2:8" ht="18.75" customHeight="1" thickBot="1">
      <c r="B25" s="16" t="s">
        <v>21</v>
      </c>
      <c r="C25" s="7">
        <v>9</v>
      </c>
      <c r="D25" s="7">
        <v>333.8</v>
      </c>
      <c r="F25" s="12" t="s">
        <v>38</v>
      </c>
      <c r="G25" s="14">
        <v>11</v>
      </c>
      <c r="H25" s="7">
        <v>90.1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3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91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2049.1</v>
      </c>
      <c r="F11" s="8" t="s">
        <v>25</v>
      </c>
      <c r="G11" s="66">
        <v>1</v>
      </c>
      <c r="H11" s="68">
        <f>H13+H18+H19+H20+H21+H22+H23+H24+H25</f>
        <v>2021.3999999999999</v>
      </c>
      <c r="I11">
        <f>D11-H11</f>
        <v>27.700000000000045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1719.3</v>
      </c>
      <c r="F13" s="11" t="s">
        <v>9</v>
      </c>
      <c r="G13" s="66">
        <v>2</v>
      </c>
      <c r="H13" s="68">
        <v>1190.3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370.9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359.5</v>
      </c>
    </row>
    <row r="19" spans="2:8" ht="20.25" customHeight="1" thickBot="1">
      <c r="B19" s="13" t="s">
        <v>15</v>
      </c>
      <c r="C19" s="14">
        <v>5</v>
      </c>
      <c r="D19" s="7">
        <v>1719.3</v>
      </c>
      <c r="F19" s="12" t="s">
        <v>32</v>
      </c>
      <c r="G19" s="14">
        <v>5</v>
      </c>
      <c r="H19" s="7">
        <v>240.6</v>
      </c>
    </row>
    <row r="20" spans="2:8" ht="18.75" customHeight="1" thickBot="1">
      <c r="B20" s="11" t="s">
        <v>16</v>
      </c>
      <c r="C20" s="66">
        <v>6</v>
      </c>
      <c r="D20" s="68">
        <v>329.8</v>
      </c>
      <c r="F20" s="12" t="s">
        <v>33</v>
      </c>
      <c r="G20" s="14">
        <v>6</v>
      </c>
      <c r="H20" s="7">
        <v>11.4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58.8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345.7</v>
      </c>
      <c r="F24" s="12" t="s">
        <v>37</v>
      </c>
      <c r="G24" s="14">
        <v>10</v>
      </c>
      <c r="H24" s="7">
        <v>63.8</v>
      </c>
    </row>
    <row r="25" spans="2:8" ht="18.75" customHeight="1" thickBot="1">
      <c r="B25" s="16" t="s">
        <v>21</v>
      </c>
      <c r="C25" s="7">
        <v>9</v>
      </c>
      <c r="D25" s="7">
        <v>345.7</v>
      </c>
      <c r="F25" s="12" t="s">
        <v>38</v>
      </c>
      <c r="G25" s="14">
        <v>11</v>
      </c>
      <c r="H25" s="7">
        <v>97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92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3392.1000000000004</v>
      </c>
      <c r="F11" s="8" t="s">
        <v>25</v>
      </c>
      <c r="G11" s="66">
        <v>1</v>
      </c>
      <c r="H11" s="68">
        <f>H13+H18+H19+H20+H21+H22+H23+H24+H25</f>
        <v>3115.6000000000004</v>
      </c>
      <c r="I11">
        <f>D11-H11</f>
        <v>276.5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D16+D17+D18+D19</f>
        <v>2166.4</v>
      </c>
      <c r="F13" s="11" t="s">
        <v>9</v>
      </c>
      <c r="G13" s="66">
        <v>2</v>
      </c>
      <c r="H13" s="68">
        <v>1815.3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885.6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510.6</v>
      </c>
    </row>
    <row r="19" spans="2:8" ht="20.25" customHeight="1" thickBot="1">
      <c r="B19" s="13" t="s">
        <v>15</v>
      </c>
      <c r="C19" s="14">
        <v>5</v>
      </c>
      <c r="D19" s="7">
        <v>2166.4</v>
      </c>
      <c r="F19" s="12" t="s">
        <v>32</v>
      </c>
      <c r="G19" s="14">
        <v>5</v>
      </c>
      <c r="H19" s="7">
        <v>535.7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1225.7</v>
      </c>
      <c r="F20" s="12" t="s">
        <v>33</v>
      </c>
      <c r="G20" s="14">
        <v>6</v>
      </c>
      <c r="H20" s="7">
        <v>9.1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>
        <v>10.6</v>
      </c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/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1225.7</v>
      </c>
      <c r="F24" s="12" t="s">
        <v>37</v>
      </c>
      <c r="G24" s="14">
        <v>10</v>
      </c>
      <c r="H24" s="7">
        <v>0.8</v>
      </c>
    </row>
    <row r="25" spans="2:8" ht="18.75" customHeight="1" thickBot="1">
      <c r="B25" s="16" t="s">
        <v>21</v>
      </c>
      <c r="C25" s="7">
        <v>9</v>
      </c>
      <c r="D25" s="7">
        <v>1225.7</v>
      </c>
      <c r="F25" s="12" t="s">
        <v>38</v>
      </c>
      <c r="G25" s="14">
        <v>11</v>
      </c>
      <c r="H25" s="7">
        <v>233.5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2.6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93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1935</v>
      </c>
      <c r="F11" s="8" t="s">
        <v>25</v>
      </c>
      <c r="G11" s="66">
        <v>1</v>
      </c>
      <c r="H11" s="68">
        <f>H13+H18+H19+H20+H21+H22+H23+H24+H25</f>
        <v>1580.5</v>
      </c>
      <c r="I11">
        <f>D11-H11</f>
        <v>354.5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1635.3</v>
      </c>
      <c r="F13" s="11" t="s">
        <v>9</v>
      </c>
      <c r="G13" s="66">
        <v>2</v>
      </c>
      <c r="H13" s="68">
        <v>815.1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252.7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237.2</v>
      </c>
    </row>
    <row r="19" spans="2:8" ht="20.25" customHeight="1" thickBot="1">
      <c r="B19" s="13" t="s">
        <v>15</v>
      </c>
      <c r="C19" s="14">
        <v>5</v>
      </c>
      <c r="D19" s="7">
        <v>1635.3</v>
      </c>
      <c r="F19" s="12" t="s">
        <v>32</v>
      </c>
      <c r="G19" s="14">
        <v>5</v>
      </c>
      <c r="H19" s="7">
        <v>138.9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299.7</v>
      </c>
      <c r="F20" s="12" t="s">
        <v>33</v>
      </c>
      <c r="G20" s="14">
        <v>6</v>
      </c>
      <c r="H20" s="7">
        <v>11.6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297.8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299.7</v>
      </c>
      <c r="F24" s="12" t="s">
        <v>37</v>
      </c>
      <c r="G24" s="14">
        <v>10</v>
      </c>
      <c r="H24" s="7">
        <v>32.9</v>
      </c>
    </row>
    <row r="25" spans="2:8" ht="18.75" customHeight="1" thickBot="1">
      <c r="B25" s="16" t="s">
        <v>21</v>
      </c>
      <c r="C25" s="7">
        <v>9</v>
      </c>
      <c r="D25" s="7">
        <v>299.7</v>
      </c>
      <c r="F25" s="12" t="s">
        <v>38</v>
      </c>
      <c r="G25" s="14">
        <v>11</v>
      </c>
      <c r="H25" s="7">
        <v>47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2:J51"/>
  <sheetViews>
    <sheetView zoomScalePageLayoutView="0" workbookViewId="0" topLeftCell="C10">
      <selection activeCell="H23" sqref="H23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94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10" ht="16.5" customHeight="1">
      <c r="B11" s="8" t="s">
        <v>7</v>
      </c>
      <c r="C11" s="66">
        <v>1</v>
      </c>
      <c r="D11" s="68">
        <f>D13+D20</f>
        <v>2199.7999999999997</v>
      </c>
      <c r="F11" s="8" t="s">
        <v>25</v>
      </c>
      <c r="G11" s="66">
        <v>1</v>
      </c>
      <c r="H11" s="68">
        <f>H13+H18+H19+H20+H21+H22+H23+H24+H25</f>
        <v>2191.1</v>
      </c>
      <c r="I11">
        <f>D11-H11</f>
        <v>8.699999999999818</v>
      </c>
      <c r="J11">
        <f>D11-H11</f>
        <v>8.699999999999818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1901.1</v>
      </c>
      <c r="F13" s="11" t="s">
        <v>9</v>
      </c>
      <c r="G13" s="66">
        <v>2</v>
      </c>
      <c r="H13" s="68">
        <v>1285.1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352.8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382.1</v>
      </c>
    </row>
    <row r="19" spans="2:8" ht="20.25" customHeight="1" thickBot="1">
      <c r="B19" s="13" t="s">
        <v>15</v>
      </c>
      <c r="C19" s="14">
        <v>5</v>
      </c>
      <c r="D19" s="7">
        <v>1901.1</v>
      </c>
      <c r="F19" s="12" t="s">
        <v>32</v>
      </c>
      <c r="G19" s="14">
        <v>5</v>
      </c>
      <c r="H19" s="7">
        <v>170.3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298.7</v>
      </c>
      <c r="F20" s="12" t="s">
        <v>33</v>
      </c>
      <c r="G20" s="14">
        <v>6</v>
      </c>
      <c r="H20" s="7">
        <v>13.4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9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195</v>
      </c>
      <c r="I22">
        <v>18.4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298.7</v>
      </c>
      <c r="F24" s="12" t="s">
        <v>37</v>
      </c>
      <c r="G24" s="14">
        <v>10</v>
      </c>
      <c r="H24" s="7">
        <v>64.1</v>
      </c>
    </row>
    <row r="25" spans="2:8" ht="18.75" customHeight="1" thickBot="1">
      <c r="B25" s="16" t="s">
        <v>21</v>
      </c>
      <c r="C25" s="7">
        <v>9</v>
      </c>
      <c r="D25" s="7">
        <v>298.7</v>
      </c>
      <c r="F25" s="12" t="s">
        <v>38</v>
      </c>
      <c r="G25" s="14">
        <v>11</v>
      </c>
      <c r="H25" s="7">
        <v>81.1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  <mergeCell ref="C22:C23"/>
    <mergeCell ref="D22:D23"/>
    <mergeCell ref="C13:C15"/>
    <mergeCell ref="D13:D15"/>
    <mergeCell ref="G15:G17"/>
    <mergeCell ref="H15:H17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A14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95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4527.599999999999</v>
      </c>
      <c r="F11" s="8" t="s">
        <v>25</v>
      </c>
      <c r="G11" s="66">
        <v>1</v>
      </c>
      <c r="H11" s="68">
        <f>H13+H18+H19+H20+H21+H22+H23+H24+H25</f>
        <v>4443.4</v>
      </c>
      <c r="I11">
        <f>D11-H11</f>
        <v>84.19999999999982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3539.7</v>
      </c>
      <c r="F13" s="11" t="s">
        <v>9</v>
      </c>
      <c r="G13" s="66">
        <v>2</v>
      </c>
      <c r="H13" s="68">
        <v>2799.3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1003.1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>
        <v>0</v>
      </c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800.9</v>
      </c>
    </row>
    <row r="19" spans="2:9" ht="20.25" customHeight="1" thickBot="1">
      <c r="B19" s="13" t="s">
        <v>15</v>
      </c>
      <c r="C19" s="14">
        <v>5</v>
      </c>
      <c r="D19" s="7">
        <v>3539.7</v>
      </c>
      <c r="F19" s="12" t="s">
        <v>32</v>
      </c>
      <c r="G19" s="14">
        <v>5</v>
      </c>
      <c r="H19" s="7">
        <v>642.4</v>
      </c>
      <c r="I19">
        <v>1.4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987.9</v>
      </c>
      <c r="F20" s="12" t="s">
        <v>33</v>
      </c>
      <c r="G20" s="14">
        <v>6</v>
      </c>
      <c r="H20" s="7">
        <v>13.7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/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977.8</v>
      </c>
      <c r="F24" s="12" t="s">
        <v>37</v>
      </c>
      <c r="G24" s="14">
        <v>10</v>
      </c>
      <c r="H24" s="7">
        <v>59.7</v>
      </c>
    </row>
    <row r="25" spans="2:8" ht="18.75" customHeight="1" thickBot="1">
      <c r="B25" s="16" t="s">
        <v>21</v>
      </c>
      <c r="C25" s="7">
        <v>9</v>
      </c>
      <c r="D25" s="7">
        <v>977.8</v>
      </c>
      <c r="F25" s="12" t="s">
        <v>38</v>
      </c>
      <c r="G25" s="14">
        <v>11</v>
      </c>
      <c r="H25" s="7">
        <v>127.4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10.1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3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96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3866.8</v>
      </c>
      <c r="F11" s="8" t="s">
        <v>25</v>
      </c>
      <c r="G11" s="66">
        <v>1</v>
      </c>
      <c r="H11" s="68">
        <f>H13+H18+H19+H20+H21+H22+H23+H24+H25</f>
        <v>3790.0999999999995</v>
      </c>
      <c r="I11">
        <f>D11-H11</f>
        <v>76.70000000000073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2850.9</v>
      </c>
      <c r="F13" s="11" t="s">
        <v>9</v>
      </c>
      <c r="G13" s="66">
        <v>2</v>
      </c>
      <c r="H13" s="68">
        <v>2294.2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1029.1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>
        <v>0</v>
      </c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691.2</v>
      </c>
    </row>
    <row r="19" spans="2:9" ht="20.25" customHeight="1" thickBot="1">
      <c r="B19" s="13" t="s">
        <v>15</v>
      </c>
      <c r="C19" s="14">
        <v>5</v>
      </c>
      <c r="D19" s="7">
        <v>2850.9</v>
      </c>
      <c r="F19" s="12" t="s">
        <v>32</v>
      </c>
      <c r="G19" s="14">
        <v>5</v>
      </c>
      <c r="H19" s="7">
        <v>488</v>
      </c>
      <c r="I19">
        <v>10.3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1015.9</v>
      </c>
      <c r="F20" s="12" t="s">
        <v>33</v>
      </c>
      <c r="G20" s="14">
        <v>6</v>
      </c>
      <c r="H20" s="7">
        <v>13.7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69.9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1002.6</v>
      </c>
      <c r="F24" s="12" t="s">
        <v>37</v>
      </c>
      <c r="G24" s="14">
        <v>10</v>
      </c>
      <c r="H24" s="7">
        <v>69.6</v>
      </c>
    </row>
    <row r="25" spans="2:8" ht="18.75" customHeight="1" thickBot="1">
      <c r="B25" s="16" t="s">
        <v>21</v>
      </c>
      <c r="C25" s="7">
        <v>9</v>
      </c>
      <c r="D25" s="7">
        <v>1002.6</v>
      </c>
      <c r="F25" s="12" t="s">
        <v>38</v>
      </c>
      <c r="G25" s="14">
        <v>11</v>
      </c>
      <c r="H25" s="7">
        <v>163.5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13.3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3.3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B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97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1693.8999999999999</v>
      </c>
      <c r="F11" s="8" t="s">
        <v>25</v>
      </c>
      <c r="G11" s="66">
        <v>1</v>
      </c>
      <c r="H11" s="68">
        <f>H13+H18+H19+H20+H21+H22+H23+H24+H25</f>
        <v>1515.9</v>
      </c>
      <c r="I11">
        <f>D11-H11</f>
        <v>177.99999999999977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1407.6</v>
      </c>
      <c r="F13" s="11" t="s">
        <v>9</v>
      </c>
      <c r="G13" s="66">
        <v>2</v>
      </c>
      <c r="H13" s="68">
        <v>934.4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332.8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>
        <v>0</v>
      </c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282.2</v>
      </c>
    </row>
    <row r="19" spans="2:8" ht="20.25" customHeight="1" thickBot="1">
      <c r="B19" s="13" t="s">
        <v>15</v>
      </c>
      <c r="C19" s="14">
        <v>5</v>
      </c>
      <c r="D19" s="7">
        <v>1407.6</v>
      </c>
      <c r="F19" s="12" t="s">
        <v>32</v>
      </c>
      <c r="G19" s="14">
        <v>5</v>
      </c>
      <c r="H19" s="7">
        <v>198.9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286.3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38.2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286.3</v>
      </c>
      <c r="F24" s="12" t="s">
        <v>37</v>
      </c>
      <c r="G24" s="14">
        <v>10</v>
      </c>
      <c r="H24" s="7">
        <v>4.9</v>
      </c>
    </row>
    <row r="25" spans="2:8" ht="18.75" customHeight="1" thickBot="1">
      <c r="B25" s="16" t="s">
        <v>21</v>
      </c>
      <c r="C25" s="7">
        <v>9</v>
      </c>
      <c r="D25" s="7">
        <v>286.3</v>
      </c>
      <c r="F25" s="12" t="s">
        <v>38</v>
      </c>
      <c r="G25" s="14">
        <v>11</v>
      </c>
      <c r="H25" s="7">
        <v>57.3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A9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55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8" ht="16.5" customHeight="1">
      <c r="B11" s="8" t="s">
        <v>7</v>
      </c>
      <c r="C11" s="66">
        <v>1</v>
      </c>
      <c r="D11" s="68">
        <f>D13+D20</f>
        <v>1684.1</v>
      </c>
      <c r="F11" s="8" t="s">
        <v>25</v>
      </c>
      <c r="G11" s="66">
        <v>1</v>
      </c>
      <c r="H11" s="68">
        <f>H13+H18+H19+H20+H21+H22+H23+H24+H25</f>
        <v>1471.3000000000002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917.8</v>
      </c>
      <c r="F13" s="11" t="s">
        <v>9</v>
      </c>
      <c r="G13" s="66">
        <v>2</v>
      </c>
      <c r="H13" s="68">
        <v>864.5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379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234.7</v>
      </c>
    </row>
    <row r="19" spans="2:8" ht="20.25" customHeight="1" thickBot="1">
      <c r="B19" s="13" t="s">
        <v>15</v>
      </c>
      <c r="C19" s="14">
        <v>5</v>
      </c>
      <c r="D19" s="7">
        <v>917.8</v>
      </c>
      <c r="F19" s="12" t="s">
        <v>32</v>
      </c>
      <c r="G19" s="14">
        <v>5</v>
      </c>
      <c r="H19" s="7">
        <v>278.7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766.3</v>
      </c>
      <c r="F20" s="12" t="s">
        <v>33</v>
      </c>
      <c r="G20" s="14">
        <v>6</v>
      </c>
      <c r="H20" s="7">
        <v>16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/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766.3</v>
      </c>
      <c r="F24" s="12" t="s">
        <v>37</v>
      </c>
      <c r="G24" s="14">
        <v>10</v>
      </c>
      <c r="H24" s="7"/>
    </row>
    <row r="25" spans="2:8" ht="18.75" customHeight="1" thickBot="1">
      <c r="B25" s="16" t="s">
        <v>21</v>
      </c>
      <c r="C25" s="7">
        <v>9</v>
      </c>
      <c r="D25" s="7">
        <v>766.3</v>
      </c>
      <c r="F25" s="12" t="s">
        <v>38</v>
      </c>
      <c r="G25" s="14">
        <v>11</v>
      </c>
      <c r="H25" s="7">
        <v>77.4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98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1840.6999999999998</v>
      </c>
      <c r="F11" s="8" t="s">
        <v>25</v>
      </c>
      <c r="G11" s="66">
        <v>1</v>
      </c>
      <c r="H11" s="68">
        <f>H13+H18+H19+H20+H21+H22+H23+H24+H25</f>
        <v>1553.8000000000002</v>
      </c>
      <c r="I11">
        <f>D11-H11</f>
        <v>286.89999999999964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1098.3</v>
      </c>
      <c r="F13" s="11" t="s">
        <v>9</v>
      </c>
      <c r="G13" s="66">
        <v>2</v>
      </c>
      <c r="H13" s="68">
        <v>992.1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398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>
        <v>0</v>
      </c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196.6</v>
      </c>
    </row>
    <row r="19" spans="2:8" ht="20.25" customHeight="1" thickBot="1">
      <c r="B19" s="13" t="s">
        <v>15</v>
      </c>
      <c r="C19" s="14">
        <v>5</v>
      </c>
      <c r="D19" s="7">
        <v>1098.3</v>
      </c>
      <c r="F19" s="12" t="s">
        <v>32</v>
      </c>
      <c r="G19" s="14">
        <v>5</v>
      </c>
      <c r="H19" s="7">
        <v>205.4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742.4</v>
      </c>
      <c r="F20" s="12" t="s">
        <v>33</v>
      </c>
      <c r="G20" s="14">
        <v>6</v>
      </c>
      <c r="H20" s="7">
        <v>12.4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88.6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742.4</v>
      </c>
      <c r="F24" s="12" t="s">
        <v>37</v>
      </c>
      <c r="G24" s="14">
        <v>10</v>
      </c>
      <c r="H24" s="7">
        <v>7.7</v>
      </c>
    </row>
    <row r="25" spans="2:8" ht="18.75" customHeight="1" thickBot="1">
      <c r="B25" s="16" t="s">
        <v>21</v>
      </c>
      <c r="C25" s="7">
        <v>9</v>
      </c>
      <c r="D25" s="7">
        <v>742.4</v>
      </c>
      <c r="F25" s="12" t="s">
        <v>38</v>
      </c>
      <c r="G25" s="14">
        <v>11</v>
      </c>
      <c r="H25" s="7">
        <v>51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10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98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5518.599999999999</v>
      </c>
      <c r="F11" s="8" t="s">
        <v>25</v>
      </c>
      <c r="G11" s="66">
        <v>1</v>
      </c>
      <c r="H11" s="68">
        <f>H13+H18+H19+H20+H21+H22+H23+H24+H25</f>
        <v>5366.599999999999</v>
      </c>
      <c r="I11">
        <f>D11-H11</f>
        <v>152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D19+D18+D17</f>
        <v>4775.7</v>
      </c>
      <c r="F13" s="11" t="s">
        <v>9</v>
      </c>
      <c r="G13" s="66">
        <v>2</v>
      </c>
      <c r="H13" s="68">
        <v>2572.5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1005.1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>
        <v>0</v>
      </c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776.7</v>
      </c>
    </row>
    <row r="19" spans="2:8" ht="20.25" customHeight="1" thickBot="1">
      <c r="B19" s="13" t="s">
        <v>15</v>
      </c>
      <c r="C19" s="14">
        <v>5</v>
      </c>
      <c r="D19" s="7">
        <v>4775.7</v>
      </c>
      <c r="F19" s="12" t="s">
        <v>32</v>
      </c>
      <c r="G19" s="14">
        <v>5</v>
      </c>
      <c r="H19" s="7">
        <v>436.3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742.9</v>
      </c>
      <c r="F20" s="12" t="s">
        <v>33</v>
      </c>
      <c r="G20" s="14">
        <v>6</v>
      </c>
      <c r="H20" s="7">
        <v>25.6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676.6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742.9</v>
      </c>
      <c r="F24" s="12" t="s">
        <v>37</v>
      </c>
      <c r="G24" s="14">
        <v>10</v>
      </c>
      <c r="H24" s="7">
        <v>227.4</v>
      </c>
    </row>
    <row r="25" spans="2:8" ht="18.75" customHeight="1" thickBot="1">
      <c r="B25" s="16" t="s">
        <v>21</v>
      </c>
      <c r="C25" s="7">
        <v>9</v>
      </c>
      <c r="D25" s="7">
        <v>742.9</v>
      </c>
      <c r="F25" s="12" t="s">
        <v>38</v>
      </c>
      <c r="G25" s="14">
        <v>11</v>
      </c>
      <c r="H25" s="7">
        <v>651.5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3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zoomScalePageLayoutView="0" workbookViewId="0" topLeftCell="C1">
      <selection activeCell="N24" sqref="N24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98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33203.8</v>
      </c>
      <c r="F11" s="8" t="s">
        <v>25</v>
      </c>
      <c r="G11" s="66">
        <v>1</v>
      </c>
      <c r="H11" s="68">
        <f>H13+H18+H19+H20+H21+H22+H23+H24+H25</f>
        <v>31939.4</v>
      </c>
      <c r="I11">
        <f>D11-H11</f>
        <v>1264.4000000000015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9" ht="18" customHeight="1">
      <c r="B13" s="10" t="s">
        <v>9</v>
      </c>
      <c r="C13" s="66">
        <v>2</v>
      </c>
      <c r="D13" s="68">
        <f>D17+D18+D19</f>
        <v>22673.5</v>
      </c>
      <c r="F13" s="11" t="s">
        <v>9</v>
      </c>
      <c r="G13" s="66">
        <v>2</v>
      </c>
      <c r="H13" s="68">
        <v>15793.6</v>
      </c>
      <c r="I13">
        <v>12.3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9202.5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>
        <v>0</v>
      </c>
      <c r="F17" s="16" t="s">
        <v>30</v>
      </c>
      <c r="G17" s="67"/>
      <c r="H17" s="69"/>
    </row>
    <row r="18" spans="2:9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4728.7</v>
      </c>
      <c r="I18">
        <v>3.7</v>
      </c>
    </row>
    <row r="19" spans="2:9" ht="20.25" customHeight="1" thickBot="1">
      <c r="B19" s="13" t="s">
        <v>15</v>
      </c>
      <c r="C19" s="14">
        <v>5</v>
      </c>
      <c r="D19" s="7">
        <v>22673.5</v>
      </c>
      <c r="F19" s="12" t="s">
        <v>32</v>
      </c>
      <c r="G19" s="14">
        <v>5</v>
      </c>
      <c r="H19" s="7">
        <v>3658.5</v>
      </c>
      <c r="I19">
        <v>82.7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10530.3</v>
      </c>
      <c r="F20" s="12" t="s">
        <v>33</v>
      </c>
      <c r="G20" s="14">
        <v>6</v>
      </c>
      <c r="H20" s="7">
        <v>75.5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9" ht="18.75" customHeight="1" thickBot="1">
      <c r="B22" s="15" t="s">
        <v>18</v>
      </c>
      <c r="C22" s="66">
        <v>7</v>
      </c>
      <c r="D22" s="68">
        <v>30.8</v>
      </c>
      <c r="F22" s="12" t="s">
        <v>35</v>
      </c>
      <c r="G22" s="14">
        <v>8</v>
      </c>
      <c r="H22" s="7">
        <v>3237.9</v>
      </c>
      <c r="I22">
        <v>62.9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v>10421</v>
      </c>
      <c r="F24" s="12" t="s">
        <v>37</v>
      </c>
      <c r="G24" s="14">
        <v>10</v>
      </c>
      <c r="H24" s="7">
        <v>342.6</v>
      </c>
    </row>
    <row r="25" spans="2:8" ht="18.75" customHeight="1" thickBot="1">
      <c r="B25" s="16" t="s">
        <v>21</v>
      </c>
      <c r="C25" s="7">
        <v>9</v>
      </c>
      <c r="D25" s="7">
        <v>10421</v>
      </c>
      <c r="F25" s="12" t="s">
        <v>38</v>
      </c>
      <c r="G25" s="14">
        <v>11</v>
      </c>
      <c r="H25" s="7">
        <v>4102.6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78.5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29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6.753906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100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30" t="s">
        <v>6</v>
      </c>
      <c r="F8" s="4" t="s">
        <v>2</v>
      </c>
      <c r="G8" s="6" t="s">
        <v>4</v>
      </c>
      <c r="H8" s="30" t="s">
        <v>6</v>
      </c>
    </row>
    <row r="9" spans="2:8" ht="15.75" customHeight="1" thickBot="1">
      <c r="B9" s="5" t="s">
        <v>3</v>
      </c>
      <c r="C9" s="7" t="s">
        <v>5</v>
      </c>
      <c r="D9" s="31"/>
      <c r="F9" s="17" t="s">
        <v>3</v>
      </c>
      <c r="G9" s="7" t="s">
        <v>5</v>
      </c>
      <c r="H9" s="31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 thickBot="1">
      <c r="B11" s="8" t="s">
        <v>7</v>
      </c>
      <c r="C11" s="66">
        <v>1</v>
      </c>
      <c r="D11" s="29">
        <f>Адаево!D11+Арпаяз!D11+'Асан-Елга'!D11:D12+'Аш-Бузи'!D11:D12+Байлянгар!D11+Березняк!D11+Битлянгур!D11+'Большой Кукмор'!D11:D12+'Верхний-Арбаш'!D11:D12+Вахитово!D11+'Большой-Сардек'!D11:D12+ДОУ1!D11:D12+ДОУ2!D11:D12+ДОУ4!D11:D12+ДОУ6!D11:D12+ДОУ7!D11:D12+ДОУ8!D11:D12+ДОУ9!D11:D12+ДОУ10!D11:D12+Лубяны2!D11:D12+Лубяны4!D11:D12+Каенсар!D11+Каркаусь!D11+Качимир!D11+Киндеркуль!D11+Княбаш!D11+Копки!D11+Кошкино!D11+Люга!D11+Мамашир!D11+Манзарас!D11+'Ниж-Искубаш'!D11:D12+'Ниж-Кумор'!D11:D12+Нырты!D11+Нырья!D11+Олуяз!D11+'Ош-Юмья'!D11:D12+'Поч-Кучук'!D11:D12+'Поч-Шемордан'!D11:D12+Поршур!D11+Сардекбаш!D11+'Село-чура'!D11:D12+'Ср-кумор'!D11:D12+'Ст-юмья'!D11:D12+'Ташлы-Елга'!D11:D12+Туркаш!D11+Уркуш!D11+Урясьбаш!D11+Чарлы!D11+Чишмабаш!D11+ДОУ3!D11+Ядыгерь!D11+Янцобино!D11+Яныль!D11+'Ятмас-Дусаево'!D11:D12+'Саз-тамак'!D11:D12+Манзарас2!D11:D12+'Большой Кукмор2'!D11:D12+'Малая-Чура'!D11:D12+Лельвиж!D11+Туембаш!D11+ДОУ5!D11:D12+ДОУ3!D11:D12</f>
        <v>318956.4</v>
      </c>
      <c r="F11" s="8" t="s">
        <v>25</v>
      </c>
      <c r="G11" s="66">
        <v>1</v>
      </c>
      <c r="H11" s="29">
        <f>Адаево!H11+Арпаяз!H11+'Асан-Елга'!H11:H12+'Аш-Бузи'!H11:H12+Байлянгар!H11+Березняк!H11+Битлянгур!H11+'Большой Кукмор'!H11:H12+'Верхний-Арбаш'!H11:H12+Вахитово!H11+'Большой-Сардек'!H11:H12+ДОУ1!H11:H12+ДОУ2!H11:H12+ДОУ4!H11:H12+ДОУ6!H11:H12+ДОУ7!H11:H12+ДОУ8!H11:H12+ДОУ9!H11:H12+ДОУ10!H11:H12+Лубяны2!H11:H12+Лубяны4!H11:H12+Каенсар!H11+Каркаусь!H11+Качимир!H11+Киндеркуль!H11+Княбаш!H11+Копки!H11+Кошкино!H11+Люга!H11+Мамашир!H11+Манзарас!H11+'Ниж-Искубаш'!H11:H12+'Ниж-Кумор'!H11:H12+Нырты!H11+Нырья!H11+Олуяз!H11+'Ош-Юмья'!H11:H12+'Поч-Кучук'!H11:H12+'Поч-Шемордан'!H11:H12+Поршур!H11+Сардекбаш!H11+'Село-чура'!H11:H12+'Ср-кумор'!H11:H12+'Ст-юмья'!H11:H12+'Ташлы-Елга'!H11:H12+Туркаш!H11+Уркуш!H11+Урясьбаш!H11+Чарлы!H11+Чишмабаш!H11+ДОУ3!H11+Ядыгерь!H11+Янцобино!H11+Яныль!H11+'Ятмас-Дусаево'!H11:H12+'Саз-тамак'!H11:H12+Манзарас2!H11:H12+'Большой Кукмор2'!H11:H12+'Малая-Чура'!H11:H12+Лельвиж!H11+ДОУ5!H11:H12+Туембаш!H11+ДОУ3!H11:H12</f>
        <v>303480.69999999995</v>
      </c>
      <c r="I11">
        <f>D11-H11</f>
        <v>15475.70000000007</v>
      </c>
    </row>
    <row r="12" spans="2:8" ht="15" customHeight="1" thickBot="1">
      <c r="B12" s="9" t="s">
        <v>8</v>
      </c>
      <c r="C12" s="67"/>
      <c r="D12" s="9"/>
      <c r="F12" s="9" t="s">
        <v>26</v>
      </c>
      <c r="G12" s="67"/>
      <c r="H12" s="29">
        <f>Адаево!H12+Арпаяз!H12+'Асан-Елга'!H12:H13+'Аш-Бузи'!H12:H13+Байлянгар!H12+Березняк!H12+Битлянгур!H12+'Большой Кукмор'!H12:H13+'Верхний-Арбаш'!H12:H13+Вахитово!H12+'Большой-Сардек'!H12:H13+ДОУ1!H12:H13+ДОУ2!H12:H13+ДОУ4!H12:H13+ДОУ6!H12:H13+ДОУ7!H12:H13+ДОУ8!H12:H13+ДОУ9!H12:H13+ДОУ10!H12:H13+Лубяны2!H12:H13+Лубяны4!H12:H13+Каенсар!H12+Каркаусь!H12+Качимир!H12+Киндеркуль!H12+Княбаш!H12+Копки!H12+Кошкино!H12+Люга!H12+Мамашир!H12+Манзарас!H12+'Ниж-Искубаш'!H12:H13+'Ниж-Кумор'!H12:H13+Нырты!H12+Нырья!H12+Олуяз!H12+'Ош-Юмья'!H12:H13+'Поч-Кучук'!H12:H13+'Поч-Шемордан'!H12:H13+Поршур!H12+Сардекбаш!H12+'Село-чура'!H12:H13+'Ср-кумор'!H12:H13+'Ст-юмья'!H12:H13+'Ташлы-Елга'!H12:H13+Туркаш!H12+Уркуш!H12+Урясьбаш!H12+Чарлы!H12+Чишмабаш!H12+ДОУ3!H12+Ядыгерь!H12+Янцобино!H12+Яныль!H12+'Ятмас-Дусаево'!H12:H13+'Саз-тамак'!H12:H13</f>
        <v>0</v>
      </c>
    </row>
    <row r="13" spans="2:8" ht="18" customHeight="1" thickBot="1">
      <c r="B13" s="10" t="s">
        <v>9</v>
      </c>
      <c r="C13" s="66">
        <v>2</v>
      </c>
      <c r="D13" s="29">
        <f>Адаево!D13+Арпаяз!D13+'Асан-Елга'!D13:D14+'Аш-Бузи'!D13:D14+Байлянгар!D13+Березняк!D13+Битлянгур!D13+'Большой Кукмор'!D13:D14+'Верхний-Арбаш'!D13:D14+Вахитово!D13+'Большой-Сардек'!D13:D14+ДОУ1!D13:D14+ДОУ2!D13:D14+ДОУ4!D13:D14+ДОУ6!D13:D14+ДОУ7!D13:D14+ДОУ8!D13:D14+ДОУ9!D13:D14+ДОУ10!D13:D14+Лубяны2!D13:D14+Лубяны4!D13:D14+Каенсар!D13+Каркаусь!D13+Качимир!D13+Киндеркуль!D13+Княбаш!D13+Копки!D13+Кошкино!D13+Люга!D13+Мамашир!D13+Манзарас!D13+'Ниж-Искубаш'!D13:D14+'Ниж-Кумор'!D13:D14+Нырты!D13+Нырья!D13+Олуяз!D13+'Ош-Юмья'!D13:D14+'Поч-Кучук'!D13:D14+'Поч-Шемордан'!D13:D14+Поршур!D13+Сардекбаш!D13+'Село-чура'!D13:D14+'Ср-кумор'!D13:D14+'Ст-юмья'!D13:D14+'Ташлы-Елга'!D13:D14+Туркаш!D13+Уркуш!D13+Урясьбаш!D13+Чарлы!D13+Чишмабаш!D13+ДОУ3!D13+Ядыгерь!D13+Янцобино!D13+Яныль!D13+'Ятмас-Дусаево'!D13:D14+'Саз-тамак'!D13:D14+Манзарас2!D13:D15+'Большой Кукмор2'!D13:D15+'Малая-Чура'!D13:D15+Лельвиж!D13+Туембаш!D13+ДОУ5!D13:D15+ДОУ3!D13:D15</f>
        <v>239064.6999999999</v>
      </c>
      <c r="F13" s="11" t="s">
        <v>9</v>
      </c>
      <c r="G13" s="66">
        <v>2</v>
      </c>
      <c r="H13" s="29">
        <f>Адаево!H13+Арпаяз!H13+'Асан-Елга'!H13:H14+'Аш-Бузи'!H13:H14+Байлянгар!H13+Березняк!H13+Битлянгур!H13+'Большой Кукмор'!H13:H14+'Верхний-Арбаш'!H13:H14+Вахитово!H13+'Большой-Сардек'!H13:H14+ДОУ1!H13:H14+ДОУ2!H13:H14+ДОУ4!H13:H14+ДОУ6!H13:H14+ДОУ7!H13:H14+ДОУ8!H13:H14+ДОУ9!H13:H14+ДОУ10!H13:H14+Лубяны2!H13:H14+Лубяны4!H13:H14+Каенсар!H13+Каркаусь!H13+Качимир!H13+Киндеркуль!H13+Княбаш!H13+Копки!H13+Кошкино!H13+Люга!H13+Мамашир!H13+Манзарас!H13+'Ниж-Искубаш'!H13:H14+'Ниж-Кумор'!H13:H14+Нырты!H13+Нырья!H13+Олуяз!H13+'Ош-Юмья'!H13:H14+'Поч-Кучук'!H13:H14+'Поч-Шемордан'!H13:H14+Поршур!H13+Сардекбаш!H13+'Село-чура'!H13:H14+'Ср-кумор'!H13:H14+'Ст-юмья'!H13:H14+'Ташлы-Елга'!H13:H14+Туркаш!H13+Уркуш!H13+Урясьбаш!H13+Чарлы!H13+Чишмабаш!H13+ДОУ3!H13+Ядыгерь!H13+Янцобино!H13+Яныль!H13+'Ятмас-Дусаево'!H13:H14+'Саз-тамак'!H13:H14+Манзарас2!H13:H14+'Большой Кукмор2'!H13:H14+'Малая-Чура'!H13:H14+Лельвиж!H13+Туембаш!H13+ДОУ5!H13:H14+ДОУ3!H13:H14</f>
        <v>168227.69999999998</v>
      </c>
    </row>
    <row r="14" spans="2:8" ht="20.25" customHeight="1" thickBot="1">
      <c r="B14" s="11" t="s">
        <v>10</v>
      </c>
      <c r="C14" s="70"/>
      <c r="D14" s="29">
        <f>Адаево!D14+Арпаяз!D14+'Асан-Елга'!D14:D15+'Аш-Бузи'!D14:D15+Байлянгар!D14+Березняк!D14+Битлянгур!D14+'Большой Кукмор'!D14:D15+'Верхний-Арбаш'!D14:D15+Вахитово!D14+'Большой-Сардек'!D14:D15+ДОУ1!D14:D15+ДОУ2!D14:D15+ДОУ4!D14:D15+ДОУ6!D14:D15+ДОУ7!D14:D15+ДОУ8!D14:D15+ДОУ9!D14:D15+ДОУ10!D14:D15+Лубяны2!D14:D15+Лубяны4!D14:D15+Каенсар!D14+Каркаусь!D14+Качимир!D14+Киндеркуль!D14+Княбаш!D14+Копки!D14+Кошкино!D14+Люга!D14+Мамашир!D14+Манзарас!D14+'Ниж-Искубаш'!D14:D15+'Ниж-Кумор'!D14:D15+Нырты!D14+Нырья!D14+Олуяз!D14+'Ош-Юмья'!D14:D15+'Поч-Кучук'!D14:D15+'Поч-Шемордан'!D14:D15+Поршур!D14+Сардекбаш!D14+'Село-чура'!D14:D15+'Ср-кумор'!D14:D15+'Ст-юмья'!D14:D15+'Ташлы-Елга'!D14:D15+Туркаш!D14+Уркуш!D14+Урясьбаш!D14+Чарлы!D14+Чишмабаш!D14+ДОУ3!D14+Ядыгерь!D14+Янцобино!D14+Яныль!D14+'Ятмас-Дусаево'!D14:D15+'Саз-тамак'!D14:D15</f>
        <v>0</v>
      </c>
      <c r="F14" s="12" t="s">
        <v>27</v>
      </c>
      <c r="G14" s="67"/>
      <c r="H14" s="29">
        <f>Адаево!H14+Арпаяз!H14+'Асан-Елга'!H14:H15+'Аш-Бузи'!H14:H15+Байлянгар!H14+Березняк!H14+Битлянгур!H14+'Большой Кукмор'!H14:H15+'Верхний-Арбаш'!H14:H15+Вахитово!H14+'Большой-Сардек'!H14:H15+ДОУ1!H14:H15+ДОУ2!H14:H15+ДОУ4!H14:H15+ДОУ6!H14:H15+ДОУ7!H14:H15+ДОУ8!H14:H15+ДОУ9!H14:H15+ДОУ10!H14:H15+Лубяны2!H14:H15+Лубяны4!H14:H15+Каенсар!H14+Каркаусь!H14+Качимир!H14+Киндеркуль!H14+Княбаш!H14+Копки!H14+Кошкино!H14+Люга!H14+Мамашир!H14+Манзарас!H14+'Ниж-Искубаш'!H14:H15+'Ниж-Кумор'!H14:H15+Нырты!H14+Нырья!H14+Олуяз!H14+'Ош-Юмья'!H14:H15+'Поч-Кучук'!H14:H15+'Поч-Шемордан'!H14:H15+Поршур!H14+Сардекбаш!H14+'Село-чура'!H14:H15+'Ср-кумор'!H14:H15+'Ст-юмья'!H14:H15+'Ташлы-Елга'!H14:H15+Туркаш!H14+Уркуш!H14+Урясьбаш!H14+Чарлы!H14+Чишмабаш!H14+ДОУ3!H14+Ядыгерь!H14+Янцобино!H14+Яныль!H14+'Ятмас-Дусаево'!H14:H15+'Саз-тамак'!H14:H15</f>
        <v>0</v>
      </c>
    </row>
    <row r="15" spans="2:8" ht="17.25" customHeight="1" thickBot="1">
      <c r="B15" s="12" t="s">
        <v>11</v>
      </c>
      <c r="C15" s="67"/>
      <c r="D15" s="29">
        <f>Адаево!D15+Арпаяз!D15+'Асан-Елга'!D15:D16+'Аш-Бузи'!D15:D16+Байлянгар!D15+Березняк!D15+Битлянгур!D15+'Большой Кукмор'!D15:D16+'Верхний-Арбаш'!D15:D16+Вахитово!D15+'Большой-Сардек'!D15:D16+ДОУ1!D15:D16+ДОУ2!D15:D16+ДОУ4!D15:D16+ДОУ6!D15:D16+ДОУ7!D15:D16+ДОУ8!D15:D16+ДОУ9!D15:D16+ДОУ10!D15:D16+Лубяны2!D15:D16+Лубяны4!D15:D16+Каенсар!D15+Каркаусь!D15+Качимир!D15+Киндеркуль!D15+Княбаш!D15+Копки!D15+Кошкино!D15+Люга!D15+Мамашир!D15+Манзарас!D15+'Ниж-Искубаш'!D15:D16+'Ниж-Кумор'!D15:D16+Нырты!D15+Нырья!D15+Олуяз!D15+'Ош-Юмья'!D15:D16+'Поч-Кучук'!D15:D16+'Поч-Шемордан'!D15:D16+Поршур!D15+Сардекбаш!D15+'Село-чура'!D15:D16+'Ср-кумор'!D15:D16+'Ст-юмья'!D15:D16+'Ташлы-Елга'!D15:D16+Туркаш!D15+Уркуш!D15+Урясьбаш!D15+Чарлы!D15+Чишмабаш!D15+ДОУ3!D15+Ядыгерь!D15+Янцобино!D15+Яныль!D15+'Ятмас-Дусаево'!D15:D16+'Саз-тамак'!D15:D16</f>
        <v>0</v>
      </c>
      <c r="F15" s="10" t="s">
        <v>28</v>
      </c>
      <c r="G15" s="66">
        <v>3</v>
      </c>
      <c r="H15" s="29">
        <f>Адаево!H15+Арпаяз!H15+'Асан-Елга'!H15:H16+'Аш-Бузи'!H15:H16+Байлянгар!H15+Березняк!H15+Битлянгур!H15+'Большой Кукмор'!H15:H16+'Верхний-Арбаш'!H15:H16+Вахитово!H15+'Большой-Сардек'!H15:H16+ДОУ1!H15:H16+ДОУ2!H15:H16+ДОУ4!H15:H16+ДОУ6!H15:H16+ДОУ7!H15:H16+ДОУ8!H15:H16+ДОУ9!H15:H16+ДОУ10!H15:H16+Лубяны2!H15:H16+Лубяны4!H15:H16+Каенсар!H15+Каркаусь!H15+Качимир!H15+Киндеркуль!H15+Княбаш!H15+Копки!H15+Кошкино!H15+Люга!H15+Мамашир!H15+Манзарас!H15+'Ниж-Искубаш'!H15:H16+'Ниж-Кумор'!H15:H16+Нырты!H15+Нырья!H15+Олуяз!H15+'Ош-Юмья'!H15:H16+'Поч-Кучук'!H15:H16+'Поч-Шемордан'!H15:H16+Поршур!H15+Сардекбаш!H15+'Село-чура'!H15:H16+'Ср-кумор'!H15:H16+'Ст-юмья'!H15:H16+'Ташлы-Елга'!H15:H16+Туркаш!H15+Уркуш!H15+Урясьбаш!H15+Чарлы!H15+Чишмабаш!H15+ДОУ3!H15+Ядыгерь!H15+Янцобино!H15+Яныль!H15+'Ятмас-Дусаево'!H15:H16+'Саз-тамак'!H15:H16+Манзарас2!H15:H17+'Большой Кукмор2'!H15:H17+'Малая-Чура'!H15:H17+Лельвиж!H15+Туембаш!H15+ДОУ5!H15:H17+ДОУ3!H15:H17</f>
        <v>84938.30000000003</v>
      </c>
    </row>
    <row r="16" spans="2:8" ht="21.75" customHeight="1" thickBot="1">
      <c r="B16" s="13" t="s">
        <v>12</v>
      </c>
      <c r="C16" s="7"/>
      <c r="D16" s="29">
        <f>Адаево!D16+Арпаяз!D16+'Асан-Елга'!D16:D17+'Аш-Бузи'!D16:D17+Байлянгар!D16+Березняк!D16+Битлянгур!D16+'Большой Кукмор'!D16:D17+'Верхний-Арбаш'!D16:D17+Вахитово!D16+'Большой-Сардек'!D16:D17+ДОУ1!D16:D17+ДОУ2!D16:D17+ДОУ4!D16:D17+ДОУ6!D16:D17+ДОУ7!D16:D17+ДОУ8!D16:D17+ДОУ9!D16:D17+ДОУ10!D16:D17+Лубяны2!D16:D17+Лубяны4!D16:D17+Каенсар!D16+Каркаусь!D16+Качимир!D16+Киндеркуль!D16+Княбаш!D16+Копки!D16+Кошкино!D16+Люга!D16+Мамашир!D16+Манзарас!D16+'Ниж-Искубаш'!D16:D17+'Ниж-Кумор'!D16:D17+Нырты!D16+Нырья!D16+Олуяз!D16+'Ош-Юмья'!D16:D17+'Поч-Кучук'!D16:D17+'Поч-Шемордан'!D16:D17+Поршур!D16+Сардекбаш!D16+'Село-чура'!D16:D17+'Ср-кумор'!D16:D17+'Ст-юмья'!D16:D17+'Ташлы-Елга'!D16:D17+Туркаш!D16+Уркуш!D16+Урясьбаш!D16+Чарлы!D16+Чишмабаш!D16+ДОУ3!D16+Ядыгерь!D16+Янцобино!D16+Яныль!D16+'Ятмас-Дусаево'!D16:D17+'Саз-тамак'!D16:D17</f>
        <v>0</v>
      </c>
      <c r="F16" s="10" t="s">
        <v>29</v>
      </c>
      <c r="G16" s="70"/>
      <c r="H16" s="29">
        <f>Адаево!H16+Арпаяз!H16+'Асан-Елга'!H16:H17+'Аш-Бузи'!H16:H17+Байлянгар!H16+Березняк!H16+Битлянгур!H16+'Большой Кукмор'!H16:H17+'Верхний-Арбаш'!H16:H17+Вахитово!H16+'Большой-Сардек'!H16:H17+ДОУ1!H16:H17+ДОУ2!H16:H17+ДОУ4!H16:H17+ДОУ6!H16:H17+ДОУ7!H16:H17+ДОУ8!H16:H17+ДОУ9!H16:H17+ДОУ10!H16:H17+Лубяны2!H16:H17+Лубяны4!H16:H17+Каенсар!H16+Каркаусь!H16+Качимир!H16+Киндеркуль!H16+Княбаш!H16+Копки!H16+Кошкино!H16+Люга!H16+Мамашир!H16+Манзарас!H16+'Ниж-Искубаш'!H16:H17+'Ниж-Кумор'!H16:H17+Нырты!H16+Нырья!H16+Олуяз!H16+'Ош-Юмья'!H16:H17+'Поч-Кучук'!H16:H17+'Поч-Шемордан'!H16:H17+Поршур!H16+Сардекбаш!H16+'Село-чура'!H16:H17+'Ср-кумор'!H16:H17+'Ст-юмья'!H16:H17+'Ташлы-Елга'!H16:H17+Туркаш!H16+Уркуш!H16+Урясьбаш!H16+Чарлы!H16+Чишмабаш!H16+ДОУ3!H16+Ядыгерь!H16+Янцобино!H16+Яныль!H16+'Ятмас-Дусаево'!H16:H17+'Саз-тамак'!H16:H17</f>
        <v>0</v>
      </c>
    </row>
    <row r="17" spans="2:8" ht="21" customHeight="1" thickBot="1">
      <c r="B17" s="13" t="s">
        <v>13</v>
      </c>
      <c r="C17" s="14">
        <v>3</v>
      </c>
      <c r="D17" s="29">
        <f>Адаево!D17+Арпаяз!D17+'Асан-Елга'!D17:D18+'Аш-Бузи'!D17:D18+Байлянгар!D17+Березняк!D17+Битлянгур!D17+'Большой Кукмор'!D17:D18+'Верхний-Арбаш'!D17:D18+Вахитово!D17+'Большой-Сардек'!D17:D18+ДОУ1!D17:D18+ДОУ2!D17:D18+ДОУ4!D17:D18+ДОУ6!D17:D18+ДОУ7!D17:D18+ДОУ8!D17:D18+ДОУ9!D17:D18+ДОУ10!D17:D18+Лубяны2!D17:D18+Лубяны4!D17:D18+Каенсар!D17+Каркаусь!D17+Качимир!D17+Киндеркуль!D17+Княбаш!D17+Копки!D17+Кошкино!D17+Люга!D17+Мамашир!D17+Манзарас!D17+'Ниж-Искубаш'!D17:D18+'Ниж-Кумор'!D17:D18+Нырты!D17+Нырья!D17+Олуяз!D17+'Ош-Юмья'!D17:D18+'Поч-Кучук'!D17:D18+'Поч-Шемордан'!D17:D18+Поршур!D17+Сардекбаш!D17+'Село-чура'!D17:D18+'Ср-кумор'!D17:D18+'Ст-юмья'!D17:D18+'Ташлы-Елга'!D17:D18+Туркаш!D17+Уркуш!D17+Урясьбаш!D17+Чарлы!D17+Чишмабаш!D17+ДОУ3!D17+Ядыгерь!D17+Янцобино!D17+Яныль!D17+'Ятмас-Дусаево'!D17:D18+'Саз-тамак'!D17:D18+Манзарас2!D17+'Большой Кукмор2'!D17+'Малая-Чура'!D17+Лельвиж!D17</f>
        <v>0</v>
      </c>
      <c r="F17" s="16" t="s">
        <v>30</v>
      </c>
      <c r="G17" s="67"/>
      <c r="H17" s="29">
        <f>Адаево!H17+Арпаяз!H17+'Асан-Елга'!H17:H18+'Аш-Бузи'!H17:H18+Байлянгар!H17+Березняк!H17+Битлянгур!H17+'Большой Кукмор'!H17:H18+'Верхний-Арбаш'!H17:H18+Вахитово!H17+'Большой-Сардек'!H17:H18+ДОУ1!H17:H18+ДОУ2!H17:H18+ДОУ4!H17:H18+ДОУ6!H17:H18+ДОУ7!H17:H18+ДОУ8!H17:H18+ДОУ9!H17:H18+ДОУ10!H17:H18+Лубяны2!H17:H18+Лубяны4!H17:H18+Каенсар!H17+Каркаусь!H17+Качимир!H17+Киндеркуль!H17+Княбаш!H17+Копки!H17+Кошкино!H17+Люга!H17+Мамашир!H17+Манзарас!H17+'Ниж-Искубаш'!H17:H18+'Ниж-Кумор'!H17:H18+Нырты!H17+Нырья!H17+Олуяз!H17+'Ош-Юмья'!H17:H18+'Поч-Кучук'!H17:H18+'Поч-Шемордан'!H17:H18+Поршур!H17+Сардекбаш!H17+'Село-чура'!H17:H18+'Ср-кумор'!H17:H18+'Ст-юмья'!H17:H18+'Ташлы-Елга'!H17:H18+Туркаш!H17+Уркуш!H17+Урясьбаш!H17+Чарлы!H17+Чишмабаш!H17+ДОУ3!H17+Ядыгерь!H17+Янцобино!H17+Яныль!H17+'Ятмас-Дусаево'!H17:H18+'Саз-тамак'!H17:H18</f>
        <v>0</v>
      </c>
    </row>
    <row r="18" spans="2:8" ht="18.75" customHeight="1" thickBot="1">
      <c r="B18" s="13" t="s">
        <v>14</v>
      </c>
      <c r="C18" s="14">
        <v>4</v>
      </c>
      <c r="D18" s="29">
        <f>Адаево!D18+Арпаяз!D18+'Асан-Елга'!D18:D19+'Аш-Бузи'!D18:D19+Байлянгар!D18+Березняк!D18+Битлянгур!D18+'Большой Кукмор'!D18:D19+'Верхний-Арбаш'!D18:D19+Вахитово!D18+'Большой-Сардек'!D18:D19+ДОУ1!D18:D19+ДОУ2!D18:D19+ДОУ4!D18:D19+ДОУ6!D18:D19+ДОУ7!D18:D19+ДОУ8!D18:D19+ДОУ9!D18:D19+ДОУ10!D18:D19+Лубяны2!D18:D19+Лубяны4!D18:D19+Каенсар!D18+Каркаусь!D18+Качимир!D18+Киндеркуль!D18+Княбаш!D18+Копки!D18+Кошкино!D18+Люга!D18+Мамашир!D18+Манзарас!D18+'Ниж-Искубаш'!D18:D19+'Ниж-Кумор'!D18:D19+Нырты!D18+Нырья!D18+Олуяз!D18+'Ош-Юмья'!D18:D19+'Поч-Кучук'!D18:D19+'Поч-Шемордан'!D18:D19+Поршур!D18+Сардекбаш!D18+'Село-чура'!D18:D19+'Ср-кумор'!D18:D19+'Ст-юмья'!D18:D19+'Ташлы-Елга'!D18:D19+Туркаш!D18+Уркуш!D18+Урясьбаш!D18+Чарлы!D18+Чишмабаш!D18+ДОУ3!D18+Ядыгерь!D18+Янцобино!D18+Яныль!D18+'Ятмас-Дусаево'!D18:D19+'Саз-тамак'!D18:D19</f>
        <v>0</v>
      </c>
      <c r="F18" s="12" t="s">
        <v>31</v>
      </c>
      <c r="G18" s="14">
        <v>4</v>
      </c>
      <c r="H18" s="29">
        <f>Адаево!H18+Арпаяз!H18+'Асан-Елга'!H18:H19+'Аш-Бузи'!H18:H19+Байлянгар!H18+Березняк!H18+Битлянгур!H18+'Большой Кукмор'!H18:H19+'Верхний-Арбаш'!H18:H19+Вахитово!H18+'Большой-Сардек'!H18:H19+ДОУ1!H18:H19+ДОУ2!H18:H19+ДОУ4!H18:H19+ДОУ6!H18:H19+ДОУ7!H18:H19+ДОУ8!H18:H19+ДОУ9!H18:H19+ДОУ10!H18:H19+Лубяны2!H18:H19+Лубяны4!H18:H19+Каенсар!H18+Каркаусь!H18+Качимир!H18+Киндеркуль!H18+Княбаш!H18+Копки!H18+Кошкино!H18+Люга!H18+Мамашир!H18+Манзарас!H18+'Ниж-Искубаш'!H18:H19+'Ниж-Кумор'!H18:H19+Нырты!H18+Нырья!H18+Олуяз!H18+'Ош-Юмья'!H18:H19+'Поч-Кучук'!H18:H19+'Поч-Шемордан'!H18:H19+Поршур!H18+Сардекбаш!H18+'Село-чура'!H18:H19+'Ср-кумор'!H18:H19+'Ст-юмья'!H18:H19+'Ташлы-Елга'!H18:H19+Туркаш!H18+Уркуш!H18+Урясьбаш!H18+Чарлы!H18+Чишмабаш!H18+ДОУ3!H18+Ядыгерь!H18+Янцобино!H18+Яныль!H18+'Ятмас-Дусаево'!H18:H19+'Саз-тамак'!H18:H19+Манзарас2!H18+'Большой Кукмор2'!H18+'Малая-Чура'!H18+Лельвиж!H18+Туембаш!H18+ДОУ5!H18+ДОУ3!H18</f>
        <v>49851.99999999998</v>
      </c>
    </row>
    <row r="19" spans="2:8" ht="20.25" customHeight="1" thickBot="1">
      <c r="B19" s="13" t="s">
        <v>15</v>
      </c>
      <c r="C19" s="14">
        <v>5</v>
      </c>
      <c r="D19" s="35">
        <f>Адаево!D19+Арпаяз!D19+'Асан-Елга'!D19+'Аш-Бузи'!D19+Байлянгар!D19+Березняк!D19+Битлянгур!D19+'Большой Кукмор'!D19+'Верхний-Арбаш'!D19+Вахитово!D19+'Большой-Сардек'!D19+ДОУ1!D19+ДОУ2!D19+ДОУ4!D19+ДОУ6!D19+ДОУ7!D19+ДОУ8!D19+ДОУ9!D19+ДОУ10!D19+Лубяны2!D19+Лубяны4!D19+Каенсар!D19+Каркаусь!D19+Качимир!D19+Киндеркуль!D19+Княбаш!D19+Копки!D19+Кошкино!D19+Люга!D19+Мамашир!D19+Манзарас!D19+'Ниж-Искубаш'!D19+'Ниж-Кумор'!D19+Нырты!D19+Нырья!D19+Олуяз!D19+'Ош-Юмья'!D19+'Поч-Кучук'!D19+'Поч-Шемордан'!D19+Поршур!D19+Сардекбаш!D19+'Село-чура'!D19+'Ср-кумор'!D19+'Ст-юмья'!D19+'Ташлы-Елга'!D19+Туркаш!D19+Уркуш!D19+Урясьбаш!D19+Чарлы!D19+Чишмабаш!D19+ДОУ3!D19+Ядыгерь!D19+Янцобино!D19+Яныль!D19+'Ятмас-Дусаево'!D19+'Саз-тамак'!D19+Манзарас2!D19+'Большой Кукмор2'!D19+'Малая-Чура'!D19+Лельвиж!D19+Туембаш!D19+ДОУ5!D19+ДОУ3!D19</f>
        <v>239064.6999999999</v>
      </c>
      <c r="F19" s="12" t="s">
        <v>32</v>
      </c>
      <c r="G19" s="14">
        <v>5</v>
      </c>
      <c r="H19" s="29">
        <f>Адаево!H19+Арпаяз!H19+'Асан-Елга'!H19:H20+'Аш-Бузи'!H19:H20+Байлянгар!H19+Березняк!H19+Битлянгур!H19+'Большой Кукмор'!H19:H20+'Верхний-Арбаш'!H19:H20+Вахитово!H19+'Большой-Сардек'!H19:H20+ДОУ1!H19:H20+ДОУ2!H19:H20+ДОУ4!H19:H20+ДОУ6!H19:H20+ДОУ7!H19:H20+ДОУ8!H19:H20+ДОУ9!H19:H20+ДОУ10!H19:H20+Лубяны2!H19:H20+Лубяны4!H19:H20+Каенсар!H19+Каркаусь!H19+Качимир!H19+Киндеркуль!H19+Княбаш!H19+Копки!H19+Кошкино!H19+Люга!H19+Мамашир!H19+Манзарас!H19+'Ниж-Искубаш'!H19:H20+'Ниж-Кумор'!H19:H20+Нырты!H19+Нырья!H19+Олуяз!H19+'Ош-Юмья'!H19:H20+'Поч-Кучук'!H19:H20+'Поч-Шемордан'!H19:H20+Поршур!H19+Сардекбаш!H19+'Село-чура'!H19:H20+'Ср-кумор'!H19:H20+'Ст-юмья'!H19:H20+'Ташлы-Елга'!H19:H20+Туркаш!H19+Уркуш!H19+Урясьбаш!H19+Чарлы!H19+Чишмабаш!H19+ДОУ3!H19+Ядыгерь!H19+Янцобино!H19+Яныль!H19+'Ятмас-Дусаево'!H19:H20+'Саз-тамак'!H19:H20+Манзарас2!H19+'Большой Кукмор2'!H19+'Малая-Чура'!H19+Лельвиж!H19+Туембаш!H19+ДОУ5!H19+ДОУ3!H19</f>
        <v>35348.3</v>
      </c>
    </row>
    <row r="20" spans="2:8" ht="18.75" customHeight="1" thickBot="1">
      <c r="B20" s="11" t="s">
        <v>16</v>
      </c>
      <c r="C20" s="66">
        <v>6</v>
      </c>
      <c r="D20" s="29">
        <f>Адаево!D20+Арпаяз!D20+'Асан-Елга'!D20:D21+'Аш-Бузи'!D20:D21+Байлянгар!D20+Березняк!D20+Битлянгур!D20+'Большой Кукмор'!D20:D21+'Верхний-Арбаш'!D20:D21+Вахитово!D20+'Большой-Сардек'!D20:D21+ДОУ1!D20:D21+ДОУ2!D20:D21+ДОУ4!D20:D21+ДОУ6!D20:D21+ДОУ7!D20:D21+ДОУ8!D20:D21+ДОУ9!D20:D21+ДОУ10!D20:D21+Лубяны2!D20:D21+Лубяны4!D20:D21+Каенсар!D20+Каркаусь!D20+Качимир!D20+Киндеркуль!D20+Княбаш!D20+Копки!D20+Кошкино!D20+Люга!D20+Мамашир!D20+Манзарас!D20+'Ниж-Искубаш'!D20:D21+'Ниж-Кумор'!D20:D21+Нырты!D20+Нырья!D20+Олуяз!D20+'Ош-Юмья'!D20:D21+'Поч-Кучук'!D20:D21+'Поч-Шемордан'!D20:D21+Поршур!D20+Сардекбаш!D20+'Село-чура'!D20:D21+'Ср-кумор'!D20:D21+'Ст-юмья'!D20:D21+'Ташлы-Елга'!D20:D21+Туркаш!D20+Уркуш!D20+Урясьбаш!D20+Чарлы!D20+Чишмабаш!D20+ДОУ3!D20+Ядыгерь!D20+Янцобино!D20+Яныль!D20+'Ятмас-Дусаево'!D20:D21+'Саз-тамак'!D20:D21+Манзарас2!D20:D21+'Большой Кукмор2'!D20:D21+'Малая-Чура'!D20:D21+Лельвиж!D20+Туембаш!D20+ДОУ3!D20:D21+ДОУ5!D20:D21</f>
        <v>79891.70000000001</v>
      </c>
      <c r="F20" s="12" t="s">
        <v>33</v>
      </c>
      <c r="G20" s="14">
        <v>6</v>
      </c>
      <c r="H20" s="29">
        <f>Адаево!H20+Арпаяз!H20+'Асан-Елга'!H20:H21+'Аш-Бузи'!H20:H21+Байлянгар!H20+Березняк!H20+Битлянгур!H20+'Большой Кукмор'!H20:H21+'Верхний-Арбаш'!H20:H21+Вахитово!H20+'Большой-Сардек'!H20:H21+ДОУ1!H20:H21+ДОУ2!H20:H21+ДОУ4!H20:H21+ДОУ6!H20:H21+ДОУ7!H20:H21+ДОУ8!H20:H21+ДОУ9!H20:H21+ДОУ10!H20:H21+Лубяны2!H20:H21+Лубяны4!H20:H21+Каенсар!H20+Каркаусь!H20+Качимир!H20+Киндеркуль!H20+Княбаш!H20+Копки!H20+Кошкино!H20+Люга!H20+Мамашир!H20+Манзарас!H20+'Ниж-Искубаш'!H20:H21+'Ниж-Кумор'!H20:H21+Нырты!H20+Нырья!H20+Олуяз!H20+'Ош-Юмья'!H20:H21+'Поч-Кучук'!H20:H21+'Поч-Шемордан'!H20:H21+Поршур!H20+Сардекбаш!H20+'Село-чура'!H20:H21+'Ср-кумор'!H20:H21+'Ст-юмья'!H20:H21+'Ташлы-Елга'!H20:H21+Туркаш!H20+Уркуш!H20+Урясьбаш!H20+Чарлы!H20+Чишмабаш!H20+ДОУ3!H20+Ядыгерь!H20+Янцобино!H20+Яныль!H20+'Ятмас-Дусаево'!H20:H21+'Саз-тамак'!H20:H21+Манзарас2!H20+'Большой Кукмор2'!H20+'Малая-Чура'!H20+Лельвиж!H20+Туембаш!H20+ДОУ5!H20+ДОУ3!H20</f>
        <v>728.6999999999999</v>
      </c>
    </row>
    <row r="21" spans="2:8" ht="19.5" customHeight="1" thickBot="1">
      <c r="B21" s="12" t="s">
        <v>17</v>
      </c>
      <c r="C21" s="67"/>
      <c r="D21" s="29">
        <f>Адаево!D21+Арпаяз!D21+'Асан-Елга'!D21:D22+'Аш-Бузи'!D21:D22+Байлянгар!D21+Березняк!D21+Битлянгур!D21+'Большой Кукмор'!D21:D22+'Верхний-Арбаш'!D21:D22+Вахитово!D21+'Большой-Сардек'!D21:D22+ДОУ1!D21:D22+ДОУ2!D21:D22+ДОУ4!D21:D22+ДОУ6!D21:D22+ДОУ7!D21:D22+ДОУ8!D21:D22+ДОУ9!D21:D22+ДОУ10!D21:D22+Лубяны2!D21:D22+Лубяны4!D21:D22+Каенсар!D21+Каркаусь!D21+Качимир!D21+Киндеркуль!D21+Княбаш!D21+Копки!D21+Кошкино!D21+Люга!D21+Мамашир!D21+Манзарас!D21+'Ниж-Искубаш'!D21:D22+'Ниж-Кумор'!D21:D22+Нырты!D21+Нырья!D21+Олуяз!D21+'Ош-Юмья'!D21:D22+'Поч-Кучук'!D21:D22+'Поч-Шемордан'!D21:D22+Поршур!D21+Сардекбаш!D21+'Село-чура'!D21:D22+'Ср-кумор'!D21:D22+'Ст-юмья'!D21:D22+'Ташлы-Елга'!D21:D22+Туркаш!D21+Уркуш!D21+Урясьбаш!D21+Чарлы!D21+Чишмабаш!D21+ДОУ3!D21+Ядыгерь!D21+Янцобино!D21+Яныль!D21+'Ятмас-Дусаево'!D21:D22+'Саз-тамак'!D21:D22</f>
        <v>0</v>
      </c>
      <c r="F21" s="12" t="s">
        <v>34</v>
      </c>
      <c r="G21" s="14">
        <v>7</v>
      </c>
      <c r="H21" s="29">
        <f>Адаево!H21+Арпаяз!H21+'Асан-Елга'!H21:H22+'Аш-Бузи'!H21:H22+Байлянгар!H21+Березняк!H21+Битлянгур!H21+'Большой Кукмор'!H21:H22+'Верхний-Арбаш'!H21:H22+Вахитово!H21+'Большой-Сардек'!H21:H22+ДОУ1!H21:H22+ДОУ2!H21:H22+ДОУ4!H21:H22+ДОУ6!H21:H22+ДОУ7!H21:H22+ДОУ8!H21:H22+ДОУ9!H21:H22+ДОУ10!H21:H22+Лубяны2!H21:H22+Лубяны4!H21:H22+Каенсар!H21+Каркаусь!H21+Качимир!H21+Киндеркуль!H21+Княбаш!H21+Копки!H21+Кошкино!H21+Люга!H21+Мамашир!H21+Манзарас!H21+'Ниж-Искубаш'!H21:H22+'Ниж-Кумор'!H21:H22+Нырты!H21+Нырья!H21+Олуяз!H21+'Ош-Юмья'!H21:H22+'Поч-Кучук'!H21:H22+'Поч-Шемордан'!H21:H22+Поршур!H21+Сардекбаш!H21+'Село-чура'!H21:H22+'Ср-кумор'!H21:H22+'Ст-юмья'!H21:H22+'Ташлы-Елга'!H21:H22+Туркаш!H21+Уркуш!H21+Урясьбаш!H21+Чарлы!H21+Чишмабаш!H21+ДОУ3!H21+Ядыгерь!H21+Янцобино!H21+Яныль!H21+'Ятмас-Дусаево'!H21:H22+'Саз-тамак'!H21:H22+Манзарас2!H21+'Большой Кукмор2'!H21+'Малая-Чура'!H21+Лельвиж!H21</f>
        <v>10.6</v>
      </c>
    </row>
    <row r="22" spans="2:8" ht="18.75" customHeight="1" thickBot="1">
      <c r="B22" s="15" t="s">
        <v>18</v>
      </c>
      <c r="C22" s="66">
        <v>7</v>
      </c>
      <c r="D22" s="29">
        <f>Адаево!D22+Арпаяз!D22+'Асан-Елга'!D22:D23+'Аш-Бузи'!D22:D23+Байлянгар!D22+Березняк!D22+Битлянгур!D22+'Большой Кукмор'!D22:D23+'Верхний-Арбаш'!D22:D23+Вахитово!D22+'Большой-Сардек'!D22:D23+ДОУ1!D22:D23+ДОУ2!D22:D23+ДОУ4!D22:D23+ДОУ6!D22:D23+ДОУ7!D22:D23+ДОУ8!D22:D23+ДОУ9!D22:D23+ДОУ10!D22:D23+Лубяны2!D22:D23+Лубяны4!D22:D23+Каенсар!D22+Каркаусь!D22+Качимир!D22+Киндеркуль!D22+Княбаш!D22+Копки!D22+Кошкино!D22+Люга!D22+Мамашир!D22+Манзарас!D22+'Ниж-Искубаш'!D22:D23+'Ниж-Кумор'!D22:D23+Нырты!D22+Нырья!D22+Олуяз!D22+'Ош-Юмья'!D22:D23+'Поч-Кучук'!D22:D23+'Поч-Шемордан'!D22:D23+Поршур!D22+Сардекбаш!D22+'Село-чура'!D22:D23+'Ср-кумор'!D22:D23+'Ст-юмья'!D22:D23+'Ташлы-Елга'!D22:D23+Туркаш!D22+Уркуш!D22+Урясьбаш!D22+Чарлы!D22+Чишмабаш!D22+ДОУ3!D22+Ядыгерь!D22+Янцобино!D22+Яныль!D22+'Ятмас-Дусаево'!D22:D23+'Саз-тамак'!D22:D23+Туембаш!D22+ДОУ5!D22:D23+ДОУ3!D22:D23</f>
        <v>385</v>
      </c>
      <c r="F22" s="12" t="s">
        <v>35</v>
      </c>
      <c r="G22" s="14">
        <v>8</v>
      </c>
      <c r="H22" s="29">
        <f>Адаево!H22+Арпаяз!H22+'Асан-Елга'!H22:H23+'Аш-Бузи'!H22:H23+Байлянгар!H22+Березняк!H22+Битлянгур!H22+'Большой Кукмор'!H22:H23+'Верхний-Арбаш'!H22:H23+Вахитово!H22+'Большой-Сардек'!H22:H23+ДОУ1!H22:H23+ДОУ2!H22:H23+ДОУ4!H22:H23+ДОУ6!H22:H23+ДОУ7!H22:H23+ДОУ8!H22:H23+ДОУ9!H22:H23+ДОУ10!H22:H23+Лубяны2!H22:H23+Лубяны4!H22:H23+Каенсар!H22+Каркаусь!H22+Качимир!H22+Киндеркуль!H22+Княбаш!H22+Копки!H22+Кошкино!H22+Люга!H22+Мамашир!H22+Манзарас!H22+'Ниж-Искубаш'!H22:H23+'Ниж-Кумор'!H22:H23+Нырты!H22+Нырья!H22+Олуяз!H22+'Ош-Юмья'!H22:H23+'Поч-Кучук'!H22:H23+'Поч-Шемордан'!H22:H23+Поршур!H22+Сардекбаш!H22+'Село-чура'!H22:H23+'Ср-кумор'!H22:H23+'Ст-юмья'!H22:H23+'Ташлы-Елга'!H22:H23+Туркаш!H22+Уркуш!H22+Урясьбаш!H22+Чарлы!H22+Чишмабаш!H22+ДОУ3!H22+Ядыгерь!H22+Янцобино!H22+Яныль!H22+'Ятмас-Дусаево'!H22:H23+'Саз-тамак'!H22:H23+Манзарас2!H22+'Большой Кукмор2'!H22+'Малая-Чура'!H22+Лельвиж!H22+Туембаш!H22+ДОУ5!H22+ДОУ3!H22</f>
        <v>23953.2</v>
      </c>
    </row>
    <row r="23" spans="2:8" ht="17.25" customHeight="1" thickBot="1">
      <c r="B23" s="13" t="s">
        <v>19</v>
      </c>
      <c r="C23" s="67"/>
      <c r="D23" s="29">
        <f>Адаево!D23+Арпаяз!D23+'Асан-Елга'!D23:D24+'Аш-Бузи'!D23:D24+Байлянгар!D23+Березняк!D23+Битлянгур!D23+'Большой Кукмор'!D23:D24+'Верхний-Арбаш'!D23:D24+Вахитово!D23+'Большой-Сардек'!D23:D24+ДОУ1!D23:D24+ДОУ2!D23:D24+ДОУ4!D23:D24+ДОУ6!D23:D24+ДОУ7!D23:D24+ДОУ8!D23:D24+ДОУ9!D23:D24+ДОУ10!D23:D24+Лубяны2!D23:D24+Лубяны4!D23:D24+Каенсар!D23+Каркаусь!D23+Качимир!D23+Киндеркуль!D23+Княбаш!D23+Копки!D23+Кошкино!D23+Люга!D23+Мамашир!D23+Манзарас!D23+'Ниж-Искубаш'!D23:D24+'Ниж-Кумор'!D23:D24+Нырты!D23+Нырья!D23+Олуяз!D23+'Ош-Юмья'!D23:D24+'Поч-Кучук'!D23:D24+'Поч-Шемордан'!D23:D24+Поршур!D23+Сардекбаш!D23+'Село-чура'!D23:D24+'Ср-кумор'!D23:D24+'Ст-юмья'!D23:D24+'Ташлы-Елга'!D23:D24+Туркаш!D23+Уркуш!D23+Урясьбаш!D23+Чарлы!D23+Чишмабаш!D23+ДОУ3!D23+Ядыгерь!D23+Янцобино!D23+Яныль!D23+'Ятмас-Дусаево'!D23:D24+'Саз-тамак'!D23:D24</f>
        <v>0</v>
      </c>
      <c r="F23" s="12" t="s">
        <v>36</v>
      </c>
      <c r="G23" s="14">
        <v>9</v>
      </c>
      <c r="H23" s="29">
        <f>Адаево!H23+Арпаяз!H23+'Асан-Елга'!H23:H24+'Аш-Бузи'!H23:H24+Байлянгар!H23+Березняк!H23+Битлянгур!H23+'Большой Кукмор'!H23:H24+'Верхний-Арбаш'!H23:H24+Вахитово!H23+'Большой-Сардек'!H23:H24+ДОУ1!H23:H24+ДОУ2!H23:H24+ДОУ4!H23:H24+ДОУ6!H23:H24+ДОУ7!H23:H24+ДОУ8!H23:H24+ДОУ9!H23:H24+ДОУ10!H23:H24+Лубяны2!H23:H24+Лубяны4!H23:H24+Каенсар!H23+Каркаусь!H23+Качимир!H23+Киндеркуль!H23+Княбаш!H23+Копки!H23+Кошкино!H23+Люга!H23+Мамашир!H23+Манзарас!H23+'Ниж-Искубаш'!H23:H24+'Ниж-Кумор'!H23:H24+Нырты!H23+Нырья!H23+Олуяз!H23+'Ош-Юмья'!H23:H24+'Поч-Кучук'!H23:H24+'Поч-Шемордан'!H23:H24+Поршур!H23+Сардекбаш!H23+'Село-чура'!H23:H24+'Ср-кумор'!H23:H24+'Ст-юмья'!H23:H24+'Ташлы-Елга'!H23:H24+Туркаш!H23+Уркуш!H23+Урясьбаш!H23+Чарлы!H23+Чишмабаш!H23+ДОУ3!H23+Ядыгерь!H23+Янцобино!H23+Яныль!H23+'Ятмас-Дусаево'!H23:H24+'Саз-тамак'!H23:H24+Манзарас2!H23+'Большой Кукмор2'!H23+'Малая-Чура'!H23+Лельвиж!H23</f>
        <v>0</v>
      </c>
    </row>
    <row r="24" spans="2:8" ht="18.75" customHeight="1" thickBot="1">
      <c r="B24" s="13" t="s">
        <v>20</v>
      </c>
      <c r="C24" s="14">
        <v>8</v>
      </c>
      <c r="D24" s="29">
        <f>Адаево!D24+Арпаяз!D24+'Асан-Елга'!D24:D25+'Аш-Бузи'!D24:D25+Байлянгар!D24+Березняк!D24+Битлянгур!D24+'Большой Кукмор'!D24:D25+'Верхний-Арбаш'!D24:D25+Вахитово!D24+'Большой-Сардек'!D24:D25+ДОУ1!D24:D25+ДОУ2!D24:D25+ДОУ4!D24:D25+ДОУ6!D24:D25+ДОУ7!D24:D25+ДОУ8!D24:D25+ДОУ9!D24:D25+ДОУ10!D24:D25+Лубяны2!D24:D25+Лубяны4!D24:D25+Каенсар!D24+Каркаусь!D24+Качимир!D24+Киндеркуль!D24+Княбаш!D24+Копки!D24+Кошкино!D24+Люга!D24+Мамашир!D24+Манзарас!D24+'Ниж-Искубаш'!D24:D25+'Ниж-Кумор'!D24:D25+Нырты!D24+Нырья!D24+Олуяз!D24+'Ош-Юмья'!D24:D25+'Поч-Кучук'!D24:D25+'Поч-Шемордан'!D24:D25+Поршур!D24+Сардекбаш!D24+'Село-чура'!D24:D25+'Ср-кумор'!D24:D25+'Ст-юмья'!D24:D25+'Ташлы-Елга'!D24:D25+Туркаш!D24+Уркуш!D24+Урясьбаш!D24+Чарлы!D24+Чишмабаш!D24+ДОУ3!D24+Ядыгерь!D24+Янцобино!D24+Яныль!D24+'Ятмас-Дусаево'!D24:D25+'Саз-тамак'!D24:D25+Манзарас2!D24+'Большой Кукмор2'!D24+'Малая-Чура'!D24+Лельвиж!D24+Туембаш!D24+ДОУ5!D24+ДОУ3!D24</f>
        <v>78853.40000000001</v>
      </c>
      <c r="F24" s="12" t="s">
        <v>37</v>
      </c>
      <c r="G24" s="14">
        <v>10</v>
      </c>
      <c r="H24" s="29">
        <f>Адаево!H24+Арпаяз!H24+'Асан-Елга'!H24:H25+'Аш-Бузи'!H24:H25+Байлянгар!H24+Березняк!H24+Битлянгур!H24+'Большой Кукмор'!H24:H25+'Верхний-Арбаш'!H24:H25+Вахитово!H24+'Большой-Сардек'!H24:H25+ДОУ1!H24:H25+ДОУ2!H24:H25+ДОУ4!H24:H25+ДОУ6!H24:H25+ДОУ7!H24:H25+ДОУ8!H24:H25+ДОУ9!H24:H25+ДОУ10!H24:H25+Лубяны2!H24:H25+Лубяны4!H24:H25+Каенсар!H24+Каркаусь!H24+Качимир!H24+Киндеркуль!H24+Княбаш!H24+Копки!H24+Кошкино!H24+Люга!H24+Мамашир!H24+Манзарас!H24+'Ниж-Искубаш'!H24:H25+'Ниж-Кумор'!H24:H25+Нырты!H24+Нырья!H24+Олуяз!H24+'Ош-Юмья'!H24:H25+'Поч-Кучук'!H24:H25+'Поч-Шемордан'!H24:H25+Поршур!H24+Сардекбаш!H24+'Село-чура'!H24:H25+'Ср-кумор'!H24:H25+'Ст-юмья'!H24:H25+'Ташлы-Елга'!H24:H25+Туркаш!H24+Уркуш!H24+Урясьбаш!H24+Чарлы!H24+Чишмабаш!H24+ДОУ3!H24+Ядыгерь!H24+Янцобино!H24+Яныль!H24+'Ятмас-Дусаево'!H24:H25+'Саз-тамак'!H24:H25+Манзарас2!H24+'Большой Кукмор2'!H24+'Малая-Чура'!H24+Лельвиж!H24+Туембаш!H24+ДОУ5!H24+ДОУ3!H24</f>
        <v>3913.8</v>
      </c>
    </row>
    <row r="25" spans="2:8" ht="18.75" customHeight="1" thickBot="1">
      <c r="B25" s="16" t="s">
        <v>21</v>
      </c>
      <c r="C25" s="7">
        <v>9</v>
      </c>
      <c r="D25" s="29">
        <f>Адаево!D25+Арпаяз!D25+'Асан-Елга'!D25+'Аш-Бузи'!D25+Байлянгар!D25+Березняк!D25+Битлянгур!D25+'Большой Кукмор'!D25+'Верхний-Арбаш'!D25+Вахитово!D25+'Большой-Сардек'!D25+ДОУ1!D25+ДОУ2!D25+ДОУ4!D25+ДОУ6!D25+ДОУ7!D25+ДОУ8!D25+ДОУ9!D25+ДОУ10!D25+Лубяны2!D25+Лубяны4!D25+Каенсар!D25+Каркаусь!D25+Качимир!D25+Киндеркуль!D25+Княбаш!D25+Копки!D25+Кошкино!D25+Люга!D25+Мамашир!D25+Манзарас!D25+'Ниж-Искубаш'!D25+'Ниж-Кумор'!D25+Нырты!D25+Нырья!D25+Олуяз!D25+'Ош-Юмья'!D25+'Поч-Кучук'!D25+'Поч-Шемордан'!D25+Поршур!D25+Сардекбаш!D25+'Село-чура'!D25+'Ср-кумор'!D25+'Ст-юмья'!D25+'Ташлы-Елга'!D25+Туркаш!D25+Уркуш!D25+Урясьбаш!D25+Чарлы!D25+Чишмабаш!D25+ДОУ3!D25+Ядыгерь!D25+Янцобино!D25+Яныль!D25+'Ятмас-Дусаево'!D25+'Саз-тамак'!D25+Манзарас2!D25+'Большой Кукмор2'!D25+'Малая-Чура'!D25+Лельвиж!D25+Туембаш!D25+ДОУ5!D25+ДОУ3!D25</f>
        <v>78853.40000000001</v>
      </c>
      <c r="F25" s="12" t="s">
        <v>38</v>
      </c>
      <c r="G25" s="14">
        <v>11</v>
      </c>
      <c r="H25" s="29">
        <f>Адаево!H25+Арпаяз!H25+'Асан-Елга'!H25:H26+'Аш-Бузи'!H25:H26+Байлянгар!H25+Березняк!H25+Битлянгур!H25+'Большой Кукмор'!H25:H26+'Верхний-Арбаш'!H25:H26+Вахитово!H25+'Большой-Сардек'!H25:H26+ДОУ1!H25:H26+ДОУ2!H25:H26+ДОУ4!H25:H26+ДОУ6!H25:H26+ДОУ7!H25:H26+ДОУ8!H25:H26+ДОУ9!H25:H26+ДОУ10!H25:H26+Лубяны2!H25:H26+Лубяны4!H25:H26+Каенсар!H25+Каркаусь!H25+Качимир!H25+Киндеркуль!H25+Княбаш!H25+Копки!H25+Кошкино!H25+Люга!H25+Мамашир!H25+Манзарас!H25+'Ниж-Искубаш'!H25:H26+'Ниж-Кумор'!H25:H26+Нырты!H25+Нырья!H25+Олуяз!H25+'Ош-Юмья'!H25:H26+'Поч-Кучук'!H25:H26+'Поч-Шемордан'!H25:H26+Поршур!H25+Сардекбаш!H25+'Село-чура'!H25:H26+'Ср-кумор'!H25:H26+'Ст-юмья'!H25:H26+'Ташлы-Елга'!H25:H26+Туркаш!H25+Уркуш!H25+Урясьбаш!H25+Чарлы!H25+Чишмабаш!H25+ДОУ3!H25+Ядыгерь!H25+Янцобино!H25+Яныль!H25+'Ятмас-Дусаево'!H25:H26+'Саз-тамак'!H25:H26+Манзарас2!H25+'Большой Кукмор2'!H25+'Малая-Чура'!H25+Лельвиж!H25+Туембаш!H25+ДОУ5!H25+ДОУ3!H25</f>
        <v>21446.399999999998</v>
      </c>
    </row>
    <row r="26" spans="2:8" ht="21" customHeight="1" thickBot="1">
      <c r="B26" s="13" t="s">
        <v>22</v>
      </c>
      <c r="C26" s="7">
        <v>10</v>
      </c>
      <c r="D26" s="29">
        <f>Адаево!D26+Арпаяз!D26+'Асан-Елга'!D26:D27+'Аш-Бузи'!D26:D27+Байлянгар!D26+Березняк!D26+Битлянгур!D26+'Большой Кукмор'!D26:D27+'Верхний-Арбаш'!D26:D27+Вахитово!D26+'Большой-Сардек'!D26:D27+ДОУ1!D26:D27+ДОУ2!D26:D27+ДОУ4!D26:D27+ДОУ6!D26:D27+ДОУ7!D26:D27+ДОУ8!D26:D27+ДОУ9!D26:D27+ДОУ10!D26:D27+Лубяны2!D26:D27+Лубяны4!D26:D27+Каенсар!D26+Каркаусь!D26+Качимир!D26+Киндеркуль!D26+Княбаш!D26+Копки!D26+Кошкино!D26+Люга!D26+Мамашир!D26+Манзарас!D26+'Ниж-Искубаш'!D26:D27+'Ниж-Кумор'!D26:D27+Нырты!D26+Нырья!D26+Олуяз!D26+'Ош-Юмья'!D26:D27+'Поч-Кучук'!D26:D27+'Поч-Шемордан'!D26:D27+Поршур!D26+Сардекбаш!D26+'Село-чура'!D26:D27+'Ср-кумор'!D26:D27+'Ст-юмья'!D26:D27+'Ташлы-Елга'!D26:D27+Туркаш!D26+Уркуш!D26+Урясьбаш!D26+Чарлы!D26+Чишмабаш!D26+ДОУ3!D26+Ядыгерь!D26+Янцобино!D26+Яныль!D26+'Ятмас-Дусаево'!D26:D27+'Саз-тамак'!D26:D27+Манзарас2!D26+'Большой Кукмор2'!D26+'Малая-Чура'!D26+Лельвиж!D26</f>
        <v>0</v>
      </c>
      <c r="F26" s="9" t="s">
        <v>39</v>
      </c>
      <c r="G26" s="34">
        <v>12</v>
      </c>
      <c r="H26" s="33">
        <f>Адаево!H26+Арпаяз!H26+'Асан-Елга'!H26:H27+'Аш-Бузи'!H26:H27+Байлянгар!H26+Березняк!H26+Битлянгур!H26+'Большой Кукмор'!H26:H27+'Верхний-Арбаш'!H26:H27+Вахитово!H26+'Большой-Сардек'!H26:H27+ДОУ1!H26:H27+ДОУ2!H26:H27+ДОУ4!H26:H27+ДОУ6!H26:H27+ДОУ7!H26:H27+ДОУ8!H26:H27+ДОУ9!H26:H27+ДОУ10!H26:H27+Лубяны2!H26:H27+Лубяны4!H26:H27+Каенсар!H26+Каркаусь!H26+Качимир!H26+Киндеркуль!H26+Княбаш!H26+Копки!H26+Кошкино!H26+Люга!H26+Мамашир!H26+Манзарас!H26+'Ниж-Искубаш'!H26:H27+'Ниж-Кумор'!H26:H27+Нырты!H26+Нырья!H26+Олуяз!H26+'Ош-Юмья'!H26:H27+'Поч-Кучук'!H26:H27+'Поч-Шемордан'!H26:H27+Поршур!H26+Сардекбаш!H26+'Село-чура'!H26:H27+'Ср-кумор'!H26:H27+'Ст-юмья'!H26:H27+'Ташлы-Елга'!H26:H27+Туркаш!H26+Уркуш!H26+Урясьбаш!H26+Чарлы!H26+Чишмабаш!H26+ДОУ3!H26+Ядыгерь!H26+Янцобино!H26+Яныль!H26+'Ятмас-Дусаево'!H26:H27+'Саз-тамак'!H26:H27+Манзарас2!H26+'Большой Кукмор2'!H26+'Малая-Чура'!H26+Лельвиж!H26</f>
        <v>0</v>
      </c>
    </row>
    <row r="27" spans="2:4" ht="19.5" customHeight="1" thickBot="1">
      <c r="B27" s="15" t="s">
        <v>23</v>
      </c>
      <c r="C27" s="7">
        <v>11</v>
      </c>
      <c r="D27" s="29">
        <f>Адаево!D27+Арпаяз!D27+'Асан-Елга'!D27:D28+'Аш-Бузи'!D27:D28+Байлянгар!D27+Березняк!D27+Битлянгур!D27+'Большой Кукмор'!D27:D28+'Верхний-Арбаш'!D27:D28+Вахитово!D27+'Большой-Сардек'!D27:D28+ДОУ1!D27:D28+ДОУ2!D27:D28+ДОУ4!D27:D28+ДОУ6!D27:D28+ДОУ7!D27:D28+ДОУ8!D27:D28+ДОУ9!D27:D28+ДОУ10!D27:D28+Лубяны2!D27:D28+Лубяны4!D27:D28+Каенсар!D27+Каркаусь!D27+Качимир!D27+Киндеркуль!D27+Княбаш!D27+Копки!D27+Кошкино!D27+Люга!D27+Мамашир!D27+Манзарас!D27+'Ниж-Искубаш'!D27:D28+'Ниж-Кумор'!D27:D28+Нырты!D27+Нырья!D27+Олуяз!D27+'Ош-Юмья'!D27:D28+'Поч-Кучук'!D27:D28+'Поч-Шемордан'!D27:D28+Поршур!D27+Сардекбаш!D27+'Село-чура'!D27:D28+'Ср-кумор'!D27:D28+'Ст-юмья'!D27:D28+'Ташлы-Елга'!D27:D28+Туркаш!D27+Уркуш!D27+Урясьбаш!D27+Чарлы!D27+Чишмабаш!D27+ДОУ3!D27+Ядыгерь!D27+Янцобино!D27+Яныль!D27+'Ятмас-Дусаево'!D27:D28+'Саз-тамак'!D27:D28+Манзарас2!D27+'Большой Кукмор2'!D27+'Малая-Чура'!D27+Лельвиж!D27</f>
        <v>0</v>
      </c>
    </row>
    <row r="28" spans="2:4" ht="21.75" customHeight="1" thickBot="1">
      <c r="B28" s="19" t="s">
        <v>40</v>
      </c>
      <c r="C28" s="32">
        <v>12</v>
      </c>
      <c r="D28" s="33">
        <f>Адаево!D28+Арпаяз!D28+'Асан-Елга'!D28+'Аш-Бузи'!D28+Байлянгар!D28+Березняк!D28+Битлянгур!D28+'Большой Кукмор'!D28+'Верхний-Арбаш'!D28+Вахитово!D28+'Большой-Сардек'!D28+ДОУ1!D28+ДОУ2!D28+ДОУ4!D28+ДОУ6!D28+ДОУ7!D28+ДОУ8!D28+ДОУ9!D28+ДОУ10!D28+Лубяны2!D28+Лубяны4!D28+Каенсар!D28+Каркаусь!D28+Качимир!D28+Киндеркуль!D28+Княбаш!D28+Копки!D28+Кошкино!D28+Люга!D28+Мамашир!D28+Манзарас!D28+'Ниж-Искубаш'!D28+'Ниж-Кумор'!D28+Нырты!D28+Нырья!D28+Олуяз!D28+'Ош-Юмья'!D28+'Поч-Кучук'!D28+'Поч-Шемордан'!D28+Поршур!D28+Сардекбаш!D28+'Село-чура'!D28+'Ср-кумор'!D28+'Ст-юмья'!D28+'Ташлы-Елга'!D28+Туркаш!D28+Уркуш!D28+Урясьбаш!D28+Чарлы!D28+Чишмабаш!D28+ДОУ3!D28+Ядыгерь!D28+Янцобино!D28+Яныль!D28+'Ятмас-Дусаево'!D28+'Саз-тамак'!D28+Манзарас2!D28+'Большой Кукмор2'!D28+'Малая-Чура'!D28+Лельвиж!D28+Туембаш!D28+ДОУ5!D28+ДОУ3!D28</f>
        <v>669.2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185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7">
    <mergeCell ref="C11:C12"/>
    <mergeCell ref="G11:G12"/>
    <mergeCell ref="C20:C21"/>
    <mergeCell ref="C22:C23"/>
    <mergeCell ref="C13:C15"/>
    <mergeCell ref="G13:G14"/>
    <mergeCell ref="G15:G17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C4">
      <selection activeCell="H26" sqref="H26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49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8" ht="16.5" customHeight="1">
      <c r="B11" s="8" t="s">
        <v>7</v>
      </c>
      <c r="C11" s="66">
        <v>1</v>
      </c>
      <c r="D11" s="68">
        <f>D13+D20</f>
        <v>0</v>
      </c>
      <c r="F11" s="8" t="s">
        <v>25</v>
      </c>
      <c r="G11" s="66">
        <v>1</v>
      </c>
      <c r="H11" s="68">
        <f>H13+H18+H19+H20+H21+H22+H23+H24+H25</f>
        <v>0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0</v>
      </c>
      <c r="F13" s="11" t="s">
        <v>9</v>
      </c>
      <c r="G13" s="66">
        <v>2</v>
      </c>
      <c r="H13" s="68">
        <v>0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0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0</v>
      </c>
    </row>
    <row r="19" spans="2:8" ht="20.25" customHeight="1" thickBot="1">
      <c r="B19" s="13" t="s">
        <v>15</v>
      </c>
      <c r="C19" s="14">
        <v>5</v>
      </c>
      <c r="D19" s="7">
        <v>0</v>
      </c>
      <c r="F19" s="12" t="s">
        <v>32</v>
      </c>
      <c r="G19" s="14">
        <v>5</v>
      </c>
      <c r="H19" s="7">
        <v>0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0</v>
      </c>
      <c r="F20" s="12" t="s">
        <v>33</v>
      </c>
      <c r="G20" s="14">
        <v>6</v>
      </c>
      <c r="H20" s="7">
        <v>0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0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0</v>
      </c>
      <c r="F24" s="12" t="s">
        <v>37</v>
      </c>
      <c r="G24" s="14">
        <v>10</v>
      </c>
      <c r="H24" s="7">
        <v>0</v>
      </c>
    </row>
    <row r="25" spans="2:8" ht="18.75" customHeight="1" thickBot="1">
      <c r="B25" s="16" t="s">
        <v>21</v>
      </c>
      <c r="C25" s="7">
        <v>9</v>
      </c>
      <c r="D25" s="7"/>
      <c r="F25" s="12" t="s">
        <v>38</v>
      </c>
      <c r="G25" s="14">
        <v>11</v>
      </c>
      <c r="H25" s="7">
        <v>0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/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A10">
      <selection activeCell="H20" sqref="H20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50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8380.7</v>
      </c>
      <c r="F11" s="8" t="s">
        <v>25</v>
      </c>
      <c r="G11" s="66">
        <v>1</v>
      </c>
      <c r="H11" s="68">
        <f>H13+H18+H19+H20+H21+H22+H23+H24+H25</f>
        <v>8253.699999999999</v>
      </c>
      <c r="I11">
        <f>D11-H11</f>
        <v>127.00000000000182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6771.3</v>
      </c>
      <c r="F13" s="11" t="s">
        <v>9</v>
      </c>
      <c r="G13" s="66">
        <v>2</v>
      </c>
      <c r="H13" s="68">
        <v>4623.3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1937.3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1395.7</v>
      </c>
    </row>
    <row r="19" spans="2:9" ht="20.25" customHeight="1" thickBot="1">
      <c r="B19" s="13" t="s">
        <v>15</v>
      </c>
      <c r="C19" s="14">
        <v>5</v>
      </c>
      <c r="D19" s="7">
        <v>6771.3</v>
      </c>
      <c r="F19" s="12" t="s">
        <v>32</v>
      </c>
      <c r="G19" s="14">
        <v>5</v>
      </c>
      <c r="H19" s="7">
        <v>873</v>
      </c>
      <c r="I19">
        <v>38.1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1609.4</v>
      </c>
      <c r="F20" s="12" t="s">
        <v>33</v>
      </c>
      <c r="G20" s="14">
        <v>6</v>
      </c>
      <c r="H20" s="7">
        <v>12.9</v>
      </c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>
        <v>895.9</v>
      </c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1572.4</v>
      </c>
      <c r="F24" s="12" t="s">
        <v>37</v>
      </c>
      <c r="G24" s="14">
        <v>10</v>
      </c>
      <c r="H24" s="7">
        <v>61.5</v>
      </c>
    </row>
    <row r="25" spans="2:8" ht="18.75" customHeight="1" thickBot="1">
      <c r="B25" s="16" t="s">
        <v>21</v>
      </c>
      <c r="C25" s="7">
        <v>9</v>
      </c>
      <c r="D25" s="7">
        <v>1572.4</v>
      </c>
      <c r="F25" s="12" t="s">
        <v>38</v>
      </c>
      <c r="G25" s="14">
        <v>11</v>
      </c>
      <c r="H25" s="7">
        <v>391.4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>
        <v>37</v>
      </c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5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C7">
      <selection activeCell="D20" sqref="D20:D21"/>
    </sheetView>
  </sheetViews>
  <sheetFormatPr defaultColWidth="9.00390625" defaultRowHeight="12.75"/>
  <cols>
    <col min="2" max="2" width="69.375" style="0" customWidth="1"/>
    <col min="4" max="4" width="11.75390625" style="0" customWidth="1"/>
    <col min="6" max="6" width="46.375" style="0" customWidth="1"/>
    <col min="8" max="8" width="11.125" style="0" customWidth="1"/>
  </cols>
  <sheetData>
    <row r="2" ht="13.5" customHeight="1">
      <c r="B2" s="1" t="s">
        <v>0</v>
      </c>
    </row>
    <row r="3" ht="13.5" customHeight="1">
      <c r="B3" s="1"/>
    </row>
    <row r="4" spans="2:3" ht="12.75">
      <c r="B4" s="28" t="s">
        <v>52</v>
      </c>
      <c r="C4" s="28"/>
    </row>
    <row r="5" ht="15.75" customHeight="1"/>
    <row r="6" spans="2:6" ht="12.75">
      <c r="B6" s="26" t="s">
        <v>45</v>
      </c>
      <c r="F6" s="27" t="s">
        <v>24</v>
      </c>
    </row>
    <row r="7" spans="2:6" ht="13.5" thickBot="1">
      <c r="B7" s="3" t="s">
        <v>1</v>
      </c>
      <c r="F7" s="3" t="s">
        <v>1</v>
      </c>
    </row>
    <row r="8" spans="2:8" ht="13.5" customHeight="1">
      <c r="B8" s="4" t="s">
        <v>2</v>
      </c>
      <c r="C8" s="6" t="s">
        <v>4</v>
      </c>
      <c r="D8" s="66" t="s">
        <v>6</v>
      </c>
      <c r="F8" s="4" t="s">
        <v>2</v>
      </c>
      <c r="G8" s="6" t="s">
        <v>4</v>
      </c>
      <c r="H8" s="66" t="s">
        <v>6</v>
      </c>
    </row>
    <row r="9" spans="2:8" ht="15.75" customHeight="1" thickBot="1">
      <c r="B9" s="5" t="s">
        <v>3</v>
      </c>
      <c r="C9" s="7" t="s">
        <v>5</v>
      </c>
      <c r="D9" s="67"/>
      <c r="F9" s="17" t="s">
        <v>3</v>
      </c>
      <c r="G9" s="7" t="s">
        <v>5</v>
      </c>
      <c r="H9" s="67"/>
    </row>
    <row r="10" spans="2:8" ht="13.5" thickBot="1">
      <c r="B10" s="5">
        <v>1</v>
      </c>
      <c r="C10" s="7">
        <v>2</v>
      </c>
      <c r="D10" s="7">
        <v>3</v>
      </c>
      <c r="F10" s="18">
        <v>1</v>
      </c>
      <c r="G10" s="7">
        <v>2</v>
      </c>
      <c r="H10" s="7">
        <v>3</v>
      </c>
    </row>
    <row r="11" spans="2:9" ht="16.5" customHeight="1">
      <c r="B11" s="8" t="s">
        <v>7</v>
      </c>
      <c r="C11" s="66">
        <v>1</v>
      </c>
      <c r="D11" s="68">
        <f>D13+D20</f>
        <v>1398.6</v>
      </c>
      <c r="F11" s="8" t="s">
        <v>25</v>
      </c>
      <c r="G11" s="66">
        <v>1</v>
      </c>
      <c r="H11" s="68">
        <f>H13+H18+H19+H20+H21+H22+H23+H24+H25</f>
        <v>1280.6999999999998</v>
      </c>
      <c r="I11">
        <f>D11-H11</f>
        <v>117.90000000000009</v>
      </c>
    </row>
    <row r="12" spans="2:8" ht="15" customHeight="1" thickBot="1">
      <c r="B12" s="9" t="s">
        <v>8</v>
      </c>
      <c r="C12" s="67"/>
      <c r="D12" s="69"/>
      <c r="F12" s="9" t="s">
        <v>26</v>
      </c>
      <c r="G12" s="67"/>
      <c r="H12" s="69"/>
    </row>
    <row r="13" spans="2:8" ht="18" customHeight="1">
      <c r="B13" s="10" t="s">
        <v>9</v>
      </c>
      <c r="C13" s="66">
        <v>2</v>
      </c>
      <c r="D13" s="68">
        <f>D17+D18+D19</f>
        <v>1039.7</v>
      </c>
      <c r="F13" s="11" t="s">
        <v>9</v>
      </c>
      <c r="G13" s="66">
        <v>2</v>
      </c>
      <c r="H13" s="68">
        <v>848.9</v>
      </c>
    </row>
    <row r="14" spans="2:8" ht="20.25" customHeight="1" thickBot="1">
      <c r="B14" s="11" t="s">
        <v>10</v>
      </c>
      <c r="C14" s="70"/>
      <c r="D14" s="71"/>
      <c r="F14" s="12" t="s">
        <v>27</v>
      </c>
      <c r="G14" s="67"/>
      <c r="H14" s="69"/>
    </row>
    <row r="15" spans="2:8" ht="17.25" customHeight="1" thickBot="1">
      <c r="B15" s="12" t="s">
        <v>11</v>
      </c>
      <c r="C15" s="67"/>
      <c r="D15" s="69"/>
      <c r="F15" s="10" t="s">
        <v>28</v>
      </c>
      <c r="G15" s="66">
        <v>3</v>
      </c>
      <c r="H15" s="68">
        <v>325.7</v>
      </c>
    </row>
    <row r="16" spans="2:8" ht="21.75" customHeight="1" thickBot="1">
      <c r="B16" s="13" t="s">
        <v>12</v>
      </c>
      <c r="C16" s="7"/>
      <c r="D16" s="7"/>
      <c r="F16" s="10" t="s">
        <v>29</v>
      </c>
      <c r="G16" s="70"/>
      <c r="H16" s="71"/>
    </row>
    <row r="17" spans="2:8" ht="21" customHeight="1" thickBot="1">
      <c r="B17" s="13" t="s">
        <v>13</v>
      </c>
      <c r="C17" s="14">
        <v>3</v>
      </c>
      <c r="D17" s="7"/>
      <c r="F17" s="16" t="s">
        <v>30</v>
      </c>
      <c r="G17" s="67"/>
      <c r="H17" s="69"/>
    </row>
    <row r="18" spans="2:8" ht="18.75" customHeight="1" thickBot="1">
      <c r="B18" s="13" t="s">
        <v>14</v>
      </c>
      <c r="C18" s="14">
        <v>4</v>
      </c>
      <c r="D18" s="7"/>
      <c r="F18" s="12" t="s">
        <v>31</v>
      </c>
      <c r="G18" s="14">
        <v>4</v>
      </c>
      <c r="H18" s="7">
        <v>221.6</v>
      </c>
    </row>
    <row r="19" spans="2:8" ht="20.25" customHeight="1" thickBot="1">
      <c r="B19" s="13" t="s">
        <v>15</v>
      </c>
      <c r="C19" s="14">
        <v>5</v>
      </c>
      <c r="D19" s="7">
        <v>1039.7</v>
      </c>
      <c r="F19" s="12" t="s">
        <v>32</v>
      </c>
      <c r="G19" s="14">
        <v>5</v>
      </c>
      <c r="H19" s="7">
        <v>137</v>
      </c>
    </row>
    <row r="20" spans="2:8" ht="18.75" customHeight="1" thickBot="1">
      <c r="B20" s="11" t="s">
        <v>16</v>
      </c>
      <c r="C20" s="66">
        <v>6</v>
      </c>
      <c r="D20" s="68">
        <f>D22+D24+D26+D27+D28</f>
        <v>358.9</v>
      </c>
      <c r="F20" s="12" t="s">
        <v>33</v>
      </c>
      <c r="G20" s="14">
        <v>6</v>
      </c>
      <c r="H20" s="7"/>
    </row>
    <row r="21" spans="2:8" ht="19.5" customHeight="1" thickBot="1">
      <c r="B21" s="12" t="s">
        <v>17</v>
      </c>
      <c r="C21" s="67"/>
      <c r="D21" s="69"/>
      <c r="F21" s="12" t="s">
        <v>34</v>
      </c>
      <c r="G21" s="14">
        <v>7</v>
      </c>
      <c r="H21" s="7"/>
    </row>
    <row r="22" spans="2:8" ht="18.75" customHeight="1" thickBot="1">
      <c r="B22" s="15" t="s">
        <v>18</v>
      </c>
      <c r="C22" s="66">
        <v>7</v>
      </c>
      <c r="D22" s="68"/>
      <c r="F22" s="12" t="s">
        <v>35</v>
      </c>
      <c r="G22" s="14">
        <v>8</v>
      </c>
      <c r="H22" s="7"/>
    </row>
    <row r="23" spans="2:8" ht="17.25" customHeight="1" thickBot="1">
      <c r="B23" s="13" t="s">
        <v>19</v>
      </c>
      <c r="C23" s="67"/>
      <c r="D23" s="69"/>
      <c r="F23" s="12" t="s">
        <v>36</v>
      </c>
      <c r="G23" s="14">
        <v>9</v>
      </c>
      <c r="H23" s="7"/>
    </row>
    <row r="24" spans="2:8" ht="18.75" customHeight="1" thickBot="1">
      <c r="B24" s="13" t="s">
        <v>20</v>
      </c>
      <c r="C24" s="14">
        <v>8</v>
      </c>
      <c r="D24" s="7">
        <f>D25</f>
        <v>358.9</v>
      </c>
      <c r="F24" s="12" t="s">
        <v>37</v>
      </c>
      <c r="G24" s="14">
        <v>10</v>
      </c>
      <c r="H24" s="7">
        <v>41.1</v>
      </c>
    </row>
    <row r="25" spans="2:8" ht="18.75" customHeight="1" thickBot="1">
      <c r="B25" s="16" t="s">
        <v>21</v>
      </c>
      <c r="C25" s="7">
        <v>9</v>
      </c>
      <c r="D25" s="7">
        <v>358.9</v>
      </c>
      <c r="F25" s="12" t="s">
        <v>38</v>
      </c>
      <c r="G25" s="14">
        <v>11</v>
      </c>
      <c r="H25" s="7">
        <v>32.1</v>
      </c>
    </row>
    <row r="26" spans="2:8" ht="21" customHeight="1" thickBot="1">
      <c r="B26" s="13" t="s">
        <v>22</v>
      </c>
      <c r="C26" s="7">
        <v>10</v>
      </c>
      <c r="D26" s="7"/>
      <c r="F26" s="9" t="s">
        <v>39</v>
      </c>
      <c r="G26" s="7">
        <v>12</v>
      </c>
      <c r="H26" s="7"/>
    </row>
    <row r="27" spans="2:4" ht="19.5" customHeight="1" thickBot="1">
      <c r="B27" s="15" t="s">
        <v>23</v>
      </c>
      <c r="C27" s="7">
        <v>11</v>
      </c>
      <c r="D27" s="7"/>
    </row>
    <row r="28" spans="2:4" ht="21.75" customHeight="1" thickBot="1">
      <c r="B28" s="19" t="s">
        <v>40</v>
      </c>
      <c r="C28" s="20">
        <v>12</v>
      </c>
      <c r="D28" s="20"/>
    </row>
    <row r="30" ht="16.5" customHeight="1">
      <c r="B30" s="22" t="s">
        <v>41</v>
      </c>
    </row>
    <row r="31" spans="2:4" ht="16.5" customHeight="1">
      <c r="B31" s="23" t="s">
        <v>42</v>
      </c>
      <c r="C31" s="24" t="s">
        <v>43</v>
      </c>
      <c r="D31" s="24" t="s">
        <v>6</v>
      </c>
    </row>
    <row r="32" spans="2:4" ht="12.75">
      <c r="B32" s="25">
        <v>1</v>
      </c>
      <c r="C32" s="25">
        <v>2</v>
      </c>
      <c r="D32" s="25">
        <v>3</v>
      </c>
    </row>
    <row r="33" spans="2:4" ht="18" customHeight="1">
      <c r="B33" s="24" t="s">
        <v>44</v>
      </c>
      <c r="C33" s="25">
        <v>13</v>
      </c>
      <c r="D33" s="24">
        <v>1</v>
      </c>
    </row>
    <row r="34" ht="18.75" customHeight="1"/>
    <row r="35" ht="16.5" customHeight="1"/>
    <row r="36" ht="18" customHeight="1"/>
    <row r="37" ht="17.25" customHeight="1"/>
    <row r="38" ht="18" customHeight="1"/>
    <row r="39" ht="21" customHeight="1"/>
    <row r="40" ht="20.25" customHeight="1"/>
    <row r="42" ht="16.5" customHeight="1"/>
    <row r="43" ht="16.5" customHeight="1"/>
    <row r="44" ht="17.25" customHeight="1"/>
    <row r="45" ht="21" customHeight="1"/>
    <row r="46" ht="18.75" customHeight="1"/>
    <row r="47" ht="18" customHeight="1"/>
    <row r="48" ht="18" customHeight="1"/>
    <row r="49" ht="12.75">
      <c r="B49" s="2"/>
    </row>
    <row r="50" ht="18.75" customHeight="1"/>
    <row r="51" ht="12.75">
      <c r="B51" s="21"/>
    </row>
  </sheetData>
  <sheetProtection/>
  <mergeCells count="16">
    <mergeCell ref="C22:C23"/>
    <mergeCell ref="D22:D23"/>
    <mergeCell ref="C13:C15"/>
    <mergeCell ref="D13:D15"/>
    <mergeCell ref="G15:G17"/>
    <mergeCell ref="H15:H17"/>
    <mergeCell ref="D8:D9"/>
    <mergeCell ref="H8:H9"/>
    <mergeCell ref="C20:C21"/>
    <mergeCell ref="D20:D21"/>
    <mergeCell ref="C11:C12"/>
    <mergeCell ref="D11:D12"/>
    <mergeCell ref="G11:G12"/>
    <mergeCell ref="H11:H12"/>
    <mergeCell ref="G13:G14"/>
    <mergeCell ref="H13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2019-05-30T10:09:05Z</cp:lastPrinted>
  <dcterms:created xsi:type="dcterms:W3CDTF">2011-01-06T05:41:40Z</dcterms:created>
  <dcterms:modified xsi:type="dcterms:W3CDTF">2019-05-30T10:24:08Z</dcterms:modified>
  <cp:category/>
  <cp:version/>
  <cp:contentType/>
  <cp:contentStatus/>
</cp:coreProperties>
</file>